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3F2EE5FD-030D-42C3-8255-86B54EE853E0}" xr6:coauthVersionLast="47" xr6:coauthVersionMax="47" xr10:uidLastSave="{00000000-0000-0000-0000-000000000000}"/>
  <bookViews>
    <workbookView xWindow="-120" yWindow="-120" windowWidth="29040" windowHeight="15840" xr2:uid="{A35976E2-801D-47CA-B2EF-75B3A1F040FD}"/>
  </bookViews>
  <sheets>
    <sheet name="BS pt import 16" sheetId="1" r:id="rId1"/>
    <sheet name="Income Statement" sheetId="2" r:id="rId2"/>
  </sheets>
  <definedNames>
    <definedName name="_xlnm.Database">#REF!</definedName>
    <definedName name="_xlnm.Print_Area" localSheetId="0">'BS pt import 16'!$A$1:$D$52</definedName>
    <definedName name="_xlnm.Print_Area" localSheetId="1">'Income Statement'!$A$1:$D$75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2" l="1"/>
  <c r="D47" i="2"/>
  <c r="D9" i="2" l="1"/>
  <c r="D10" i="2"/>
  <c r="D14" i="2"/>
  <c r="D16" i="2"/>
  <c r="D19" i="2"/>
  <c r="D20" i="2"/>
  <c r="D21" i="2"/>
  <c r="D24" i="2"/>
  <c r="D25" i="2"/>
  <c r="D26" i="2"/>
  <c r="D27" i="2"/>
  <c r="D28" i="2"/>
  <c r="D30" i="2"/>
  <c r="D31" i="2"/>
  <c r="D33" i="2"/>
  <c r="D36" i="2"/>
  <c r="D37" i="2"/>
  <c r="D39" i="2"/>
  <c r="D40" i="2"/>
  <c r="D44" i="2"/>
  <c r="D48" i="2"/>
  <c r="D53" i="2"/>
  <c r="D54" i="2"/>
  <c r="D56" i="2"/>
  <c r="D28" i="1" l="1"/>
  <c r="D63" i="2"/>
  <c r="D9" i="1" l="1"/>
  <c r="D8" i="1" l="1"/>
  <c r="D23" i="2" l="1"/>
  <c r="D29" i="2"/>
  <c r="D32" i="2"/>
  <c r="D35" i="2"/>
  <c r="D38" i="2"/>
  <c r="D46" i="2"/>
  <c r="D49" i="2"/>
  <c r="D50" i="2"/>
  <c r="D58" i="2"/>
  <c r="D62" i="2"/>
  <c r="D64" i="2"/>
  <c r="D65" i="2"/>
  <c r="D66" i="2"/>
  <c r="D67" i="2"/>
  <c r="D68" i="2"/>
  <c r="D69" i="2"/>
  <c r="D70" i="2"/>
  <c r="D72" i="2"/>
  <c r="D73" i="2"/>
  <c r="D74" i="2"/>
  <c r="D75" i="2"/>
  <c r="D8" i="2"/>
  <c r="D45" i="1"/>
  <c r="D10" i="1"/>
  <c r="D11" i="1"/>
  <c r="D12" i="1"/>
  <c r="D13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36" i="1"/>
  <c r="D37" i="1"/>
  <c r="D42" i="1"/>
  <c r="D44" i="1"/>
  <c r="D48" i="1"/>
  <c r="D49" i="1"/>
  <c r="D52" i="1"/>
  <c r="B80" i="2" l="1"/>
  <c r="B77" i="2"/>
  <c r="B78" i="2" l="1"/>
  <c r="B81" i="2"/>
</calcChain>
</file>

<file path=xl/sharedStrings.xml><?xml version="1.0" encoding="utf-8"?>
<sst xmlns="http://schemas.openxmlformats.org/spreadsheetml/2006/main" count="163" uniqueCount="119">
  <si>
    <t>ACTIVE IMOBILIZATE - TOTAL</t>
  </si>
  <si>
    <t>ACTIVE CIRCULANTE - TOTAL</t>
  </si>
  <si>
    <t>CAPITAL</t>
  </si>
  <si>
    <t>Cifra de afaceri netă</t>
  </si>
  <si>
    <t>VENITURI DIN EXPLOATARE – TOTAL</t>
  </si>
  <si>
    <t>9. Cheltuieli cu personalul</t>
  </si>
  <si>
    <t>10.a) Ajustări de valoare privind imobilizările corporale şi necorporale</t>
  </si>
  <si>
    <t xml:space="preserve">b) Ajustări de valoare privind activele circulante </t>
  </si>
  <si>
    <t>11. Alte cheltuieli de exploatare</t>
  </si>
  <si>
    <t>CHELTUIELI DE EXPLOATARE – TOTAL</t>
  </si>
  <si>
    <t>VENITURI FINANCIARE – TOTAL</t>
  </si>
  <si>
    <t>I. IMOBILIZĂRI NECORPORALE</t>
  </si>
  <si>
    <t>II. IMOBILIZĂRI CORPORALE</t>
  </si>
  <si>
    <t>III. IMOBILIZĂRI FINANCIARE</t>
  </si>
  <si>
    <t>I. STOCURI</t>
  </si>
  <si>
    <t>I.CREANŢE</t>
  </si>
  <si>
    <t>III. INVESTIŢII PE TERMEN SCURT</t>
  </si>
  <si>
    <t>IV. CASA ŞI CONTURI LA BĂNCI</t>
  </si>
  <si>
    <t>Sume de reluat într-o perioadă de până la un an</t>
  </si>
  <si>
    <t>Sume de reluat într-o perioadă mai mare de un an</t>
  </si>
  <si>
    <t>1. Subvenţii pentru investiţii</t>
  </si>
  <si>
    <t>2. Venituri înregistrate în avans</t>
  </si>
  <si>
    <t>3. Venituri în avans aferente activelor primite prin transfer de la clienţi</t>
  </si>
  <si>
    <t>Fondul comercial negativ (ct.2075)</t>
  </si>
  <si>
    <t>1. Capital subscris vărsat</t>
  </si>
  <si>
    <t>2. Capital subscris nevărsat</t>
  </si>
  <si>
    <t>3. Patrimoniul regiei</t>
  </si>
  <si>
    <t>4. Patrimoniul institutelor naţionale de cercetare-dezvoltare</t>
  </si>
  <si>
    <t>5. Alte elemente de capitaluri proprii DR/ (CR)</t>
  </si>
  <si>
    <t>II. PRIME DE CAPITAL (ct. 104)</t>
  </si>
  <si>
    <t>III. REZERVE DIN REEVALUARE (ct. 105)</t>
  </si>
  <si>
    <t>IV. REZERVE</t>
  </si>
  <si>
    <t>Acţiuni proprii (ct 109)</t>
  </si>
  <si>
    <t>Câştiguri legate de instrumentele de capitaluri proprii</t>
  </si>
  <si>
    <t>Pierderi legate de instrumentele de capitaluri proprii</t>
  </si>
  <si>
    <t>V. PROFITUL SAU PIERDEREA REPORTAT(Ă)  - SOLD C</t>
  </si>
  <si>
    <t>VI. PROFITUL SAU PIERDEREA EXERCIŢIULUI FINANCIAR - SOLD C</t>
  </si>
  <si>
    <t>Repartizarea profitului</t>
  </si>
  <si>
    <t>INTERESE MINORITARE</t>
  </si>
  <si>
    <t>CAPITALURI PROPRII - TOTAL</t>
  </si>
  <si>
    <t>Producţia vândută</t>
  </si>
  <si>
    <t>Venituri din vânzarea mărfurilor</t>
  </si>
  <si>
    <t>Reduceri comerciale acordate</t>
  </si>
  <si>
    <t>Venituri din dobânzi înregistrate de entităţile radiate din Registrul general si care mai au in derulare contracte de leasing</t>
  </si>
  <si>
    <t>Sold C</t>
  </si>
  <si>
    <t>Sold D</t>
  </si>
  <si>
    <t>3. Venituri din producţia de imobilizari necorporale si corporale</t>
  </si>
  <si>
    <t>4. Venituri din reevaluarea imobilizărilor corporale</t>
  </si>
  <si>
    <t>5. Venituri din producţia de investiţii imobiliare</t>
  </si>
  <si>
    <t>6. Venituri din subvenții de exploatare</t>
  </si>
  <si>
    <t>7. Alte venituri din exploatare</t>
  </si>
  <si>
    <t>-din care, venituri din subvenții pentru investiții</t>
  </si>
  <si>
    <t>-din care, venituri din fondul comercial negativ</t>
  </si>
  <si>
    <t>8. a) Cheltuieli cu materiile prime şi materialele consumabil</t>
  </si>
  <si>
    <t>Alte cheltuieli materiale</t>
  </si>
  <si>
    <t>b) Alte cheltuieli externe</t>
  </si>
  <si>
    <t>c) Cheltuieli privind mărfurile</t>
  </si>
  <si>
    <t>Reduceri comerciale primite</t>
  </si>
  <si>
    <t>a) Salarii şi indemnizaţii</t>
  </si>
  <si>
    <t>b) Cheltuieli cu asigurările şi protecţia socială</t>
  </si>
  <si>
    <t>a.1) Cheltuieli</t>
  </si>
  <si>
    <t>a.2) Venituri</t>
  </si>
  <si>
    <t>b.1) Cheltuieli</t>
  </si>
  <si>
    <t>b.2) Venituri</t>
  </si>
  <si>
    <t>11.1. Cheltuieli privind prestaţiile externe</t>
  </si>
  <si>
    <t>11.2. Cheltuieli cu alte impozite, taxe şi vărsăminte asimilate; cheltuieli reprezentând transferuri şi contribuţii datorate în baza unor acte normative speciale</t>
  </si>
  <si>
    <t>11.3. Cheltuieli cu protecţia mediului înconjurător</t>
  </si>
  <si>
    <t>11.4 Cheltuieli din reevaluarea imobilizărilor corporale</t>
  </si>
  <si>
    <t>11.5. Cheltuieli privind calamităţile şi alte evenimente similare</t>
  </si>
  <si>
    <t>11.6. Alte cheltuieli</t>
  </si>
  <si>
    <t>Cheltuieli cu dobânzile de refinanţare înregistrate de entităţile radiate din Registrul general si care mai au in derulare contracte de leasing</t>
  </si>
  <si>
    <t>Ajustări privind provizioanele</t>
  </si>
  <si>
    <t>- Cheltuieli</t>
  </si>
  <si>
    <t xml:space="preserve">- Venituri </t>
  </si>
  <si>
    <t>PROFITUL SAU PIERDEREA DIN EXPLOATARE</t>
  </si>
  <si>
    <t>12. Venituri din interese de participare</t>
  </si>
  <si>
    <t>- din care, veniturile obţinute de la entităţile afiliate</t>
  </si>
  <si>
    <t>13. Venituri din dobânzi</t>
  </si>
  <si>
    <t>14. Venituri din subvenţii de exploatare pentru dobânda datorată</t>
  </si>
  <si>
    <t>15. Alte venituri financiare</t>
  </si>
  <si>
    <t>-din care, venituri din alte imobilizări financiare</t>
  </si>
  <si>
    <t>16. Ajustări de valoare privind imobilizările financiare şi investiţiile financiare deţinute ca active circulante</t>
  </si>
  <si>
    <t>17. Cheltuieli privind dobânzile</t>
  </si>
  <si>
    <t>- din care, cheltuielile în relaţia cu entităţile afiliate</t>
  </si>
  <si>
    <t>18. Alte cheltuieli financiare</t>
  </si>
  <si>
    <t>CHELTUIELI FINANCIARE – TOTAL</t>
  </si>
  <si>
    <t>PROFITUL SAU PIERDEREA FINANCIAR(Ă)</t>
  </si>
  <si>
    <t>VENITURI TOTALE</t>
  </si>
  <si>
    <t>CHELTUIELI TOTALE</t>
  </si>
  <si>
    <t>19. PROFITUL SAU PIERDEREA BRUT(Ă)</t>
  </si>
  <si>
    <t>20. Impozitul pe profit</t>
  </si>
  <si>
    <t>21. Impozitul specific unor activități</t>
  </si>
  <si>
    <t>22. Alte impozite neprezentate la elementele de mai sus</t>
  </si>
  <si>
    <t>23.  PROFITUL SAU PIERDEREA NET(Ă) A EXERCIŢIULUI FINANCIAR</t>
  </si>
  <si>
    <t>Profit sau pierdere neta aferente Intereselor minoritare</t>
  </si>
  <si>
    <t>23.  PROFITUL SAU PIERDEREA NET(Ă) AFERENT GRUPULUI</t>
  </si>
  <si>
    <t>#121 per TB</t>
  </si>
  <si>
    <t>check</t>
  </si>
  <si>
    <t>Profit / pierdere per BS</t>
  </si>
  <si>
    <t>Grupul DN AGRAR GROUP SA</t>
  </si>
  <si>
    <t>BILANȚUL SOCIETĂȚILOR CONSOLIDATE</t>
  </si>
  <si>
    <r>
      <t>(toate sumele sunt exprimate in RON)</t>
    </r>
    <r>
      <rPr>
        <b/>
        <u/>
        <sz val="11"/>
        <color theme="1"/>
        <rFont val="Calibri"/>
        <family val="2"/>
        <scheme val="minor"/>
      </rPr>
      <t xml:space="preserve"> </t>
    </r>
  </si>
  <si>
    <r>
      <t>∆</t>
    </r>
    <r>
      <rPr>
        <b/>
        <sz val="10.1"/>
        <color theme="1"/>
        <rFont val="Calibri"/>
        <family val="2"/>
      </rPr>
      <t>%</t>
    </r>
  </si>
  <si>
    <t>CHELTUIELI ÎN AVANS</t>
  </si>
  <si>
    <t>ACTIVE CIRCULANTE NETE/DATORII CURENTE NETE</t>
  </si>
  <si>
    <t>TOTAL ACTIVE MINUS DATORII CURENTE</t>
  </si>
  <si>
    <t>VENITURI IN AVANS</t>
  </si>
  <si>
    <t>CONTUL DE PROFIT și PIERDERE CONSOLIDAT</t>
  </si>
  <si>
    <t>-</t>
  </si>
  <si>
    <t>DATORII: SUMELE CARE TREBUIE PLĂTITE ÎNTR-O PERIOADĂ DE PÂNĂ LA UN AN</t>
  </si>
  <si>
    <t>DATORII:SUMELE CARE TREBUIE PLATITE INTR-O PERIOADA MAI MARE DE UN AN</t>
  </si>
  <si>
    <t>PROVIZIOANE</t>
  </si>
  <si>
    <t xml:space="preserve">Venituri aferente costului producţiei în curs de execuţie </t>
  </si>
  <si>
    <t xml:space="preserve"> 31/12/2022</t>
  </si>
  <si>
    <t>încheiat la 31 Decembrie 2023</t>
  </si>
  <si>
    <t xml:space="preserve">    31/12/2023</t>
  </si>
  <si>
    <t xml:space="preserve">    31/12/2022</t>
  </si>
  <si>
    <t xml:space="preserve">                             -  </t>
  </si>
  <si>
    <t xml:space="preserve">                            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</si>
</sst>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#,##0.00_ ;[Red]\-#,##0.00\ ;\-??"/>
    <numFmt numFmtId="167" formatCode="_ * #,##0.00_ ;_ * \-#,##0.00_ ;_ * &quot;-&quot;??_ ;_ @_ "/>
  </numFmts>
  <fonts count="4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i/>
      <sz val="8"/>
      <color rgb="FFFF0000"/>
      <name val="Arial"/>
      <family val="2"/>
    </font>
    <font>
      <b/>
      <i/>
      <sz val="8"/>
      <color rgb="FF0070C0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sz val="8"/>
      <color rgb="FF0000CC"/>
      <name val="Arial"/>
      <family val="2"/>
    </font>
    <font>
      <b/>
      <sz val="8"/>
      <color rgb="FF0000CC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rgb="FF000000"/>
      <name val="Verdana"/>
      <family val="2"/>
    </font>
    <font>
      <b/>
      <sz val="11"/>
      <color theme="1"/>
      <name val="Calibri"/>
      <family val="2"/>
    </font>
    <font>
      <b/>
      <sz val="10.1"/>
      <color theme="1"/>
      <name val="Calibri"/>
      <family val="2"/>
    </font>
    <font>
      <i/>
      <sz val="8"/>
      <color theme="1"/>
      <name val="Arial"/>
      <family val="2"/>
    </font>
    <font>
      <sz val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Verdana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9"/>
      <color rgb="FF000000"/>
      <name val="Verdana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u/>
      <sz val="8"/>
      <color theme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0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5" borderId="0" applyNumberFormat="0" applyBorder="0" applyAlignment="0" applyProtection="0"/>
    <xf numFmtId="0" fontId="32" fillId="0" borderId="0"/>
    <xf numFmtId="0" fontId="34" fillId="0" borderId="0" applyNumberFormat="0" applyFill="0" applyBorder="0" applyAlignment="0" applyProtection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6" borderId="4" applyNumberFormat="0" applyAlignment="0" applyProtection="0"/>
    <xf numFmtId="0" fontId="23" fillId="7" borderId="5" applyNumberFormat="0" applyAlignment="0" applyProtection="0"/>
    <xf numFmtId="0" fontId="24" fillId="7" borderId="4" applyNumberFormat="0" applyAlignment="0" applyProtection="0"/>
    <xf numFmtId="0" fontId="25" fillId="0" borderId="6" applyNumberFormat="0" applyFill="0" applyAlignment="0" applyProtection="0"/>
    <xf numFmtId="0" fontId="26" fillId="8" borderId="7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0" fillId="0" borderId="9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3" borderId="0" applyNumberFormat="0" applyBorder="0" applyAlignment="0" applyProtection="0"/>
    <xf numFmtId="0" fontId="1" fillId="9" borderId="8" applyNumberFormat="0" applyFont="0" applyAlignment="0" applyProtection="0"/>
    <xf numFmtId="166" fontId="1" fillId="0" borderId="0" applyFont="0" applyFill="0" applyBorder="0" applyAlignment="0" applyProtection="0"/>
    <xf numFmtId="0" fontId="1" fillId="0" borderId="0"/>
    <xf numFmtId="164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" fillId="0" borderId="0"/>
    <xf numFmtId="0" fontId="1" fillId="0" borderId="0"/>
    <xf numFmtId="0" fontId="31" fillId="0" borderId="0"/>
    <xf numFmtId="9" fontId="30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8" applyNumberFormat="0" applyFont="0" applyAlignment="0" applyProtection="0"/>
    <xf numFmtId="0" fontId="3" fillId="0" borderId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35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8" applyNumberFormat="0" applyFont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8" applyNumberFormat="0" applyFont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4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69">
    <xf numFmtId="0" fontId="0" fillId="0" borderId="0" xfId="0"/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165" fontId="0" fillId="0" borderId="0" xfId="0" applyNumberFormat="1"/>
    <xf numFmtId="9" fontId="0" fillId="0" borderId="0" xfId="2" applyFont="1"/>
    <xf numFmtId="165" fontId="6" fillId="0" borderId="0" xfId="1" applyNumberFormat="1" applyFont="1" applyFill="1"/>
    <xf numFmtId="0" fontId="6" fillId="0" borderId="0" xfId="0" applyFont="1"/>
    <xf numFmtId="165" fontId="6" fillId="0" borderId="0" xfId="0" applyNumberFormat="1" applyFont="1"/>
    <xf numFmtId="165" fontId="3" fillId="0" borderId="0" xfId="1" applyNumberFormat="1" applyFont="1" applyFill="1"/>
    <xf numFmtId="0" fontId="6" fillId="0" borderId="0" xfId="0" applyFont="1" applyAlignment="1">
      <alignment horizontal="center" vertical="top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7" fillId="0" borderId="0" xfId="0" applyFont="1" applyAlignment="1">
      <alignment horizontal="right" wrapText="1"/>
    </xf>
    <xf numFmtId="14" fontId="6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quotePrefix="1" applyAlignment="1">
      <alignment horizontal="left" wrapText="1"/>
    </xf>
    <xf numFmtId="0" fontId="0" fillId="0" borderId="0" xfId="0" quotePrefix="1" applyAlignment="1">
      <alignment wrapText="1"/>
    </xf>
    <xf numFmtId="0" fontId="9" fillId="0" borderId="0" xfId="0" applyFont="1" applyAlignment="1">
      <alignment horizontal="right" wrapText="1"/>
    </xf>
    <xf numFmtId="0" fontId="10" fillId="0" borderId="0" xfId="0" applyFont="1"/>
    <xf numFmtId="0" fontId="12" fillId="2" borderId="0" xfId="0" applyFont="1" applyFill="1" applyAlignment="1">
      <alignment horizontal="right" vertical="top" wrapText="1"/>
    </xf>
    <xf numFmtId="0" fontId="13" fillId="2" borderId="0" xfId="0" applyFont="1" applyFill="1" applyAlignment="1">
      <alignment horizontal="right" vertical="top"/>
    </xf>
    <xf numFmtId="0" fontId="15" fillId="0" borderId="0" xfId="0" applyFont="1" applyAlignment="1">
      <alignment horizontal="center" vertical="top" wrapText="1"/>
    </xf>
    <xf numFmtId="0" fontId="13" fillId="0" borderId="0" xfId="0" applyFont="1" applyAlignment="1">
      <alignment horizontal="right" vertical="top"/>
    </xf>
    <xf numFmtId="9" fontId="5" fillId="0" borderId="0" xfId="2" applyFont="1" applyFill="1" applyAlignment="1">
      <alignment horizontal="center" vertical="top" wrapText="1"/>
    </xf>
    <xf numFmtId="0" fontId="6" fillId="2" borderId="0" xfId="0" applyFont="1" applyFill="1" applyAlignment="1">
      <alignment wrapText="1"/>
    </xf>
    <xf numFmtId="0" fontId="0" fillId="0" borderId="0" xfId="0" applyAlignment="1">
      <alignment vertical="center" wrapText="1"/>
    </xf>
    <xf numFmtId="165" fontId="0" fillId="0" borderId="0" xfId="0" applyNumberFormat="1" applyAlignment="1">
      <alignment vertical="center"/>
    </xf>
    <xf numFmtId="9" fontId="0" fillId="0" borderId="0" xfId="2" applyFont="1" applyAlignment="1">
      <alignment vertical="center"/>
    </xf>
    <xf numFmtId="0" fontId="0" fillId="0" borderId="0" xfId="0" applyAlignment="1">
      <alignment vertical="center"/>
    </xf>
    <xf numFmtId="10" fontId="6" fillId="0" borderId="0" xfId="0" applyNumberFormat="1" applyFont="1"/>
    <xf numFmtId="10" fontId="6" fillId="2" borderId="0" xfId="0" applyNumberFormat="1" applyFont="1" applyFill="1"/>
    <xf numFmtId="10" fontId="6" fillId="0" borderId="0" xfId="0" applyNumberFormat="1" applyFont="1" applyAlignment="1">
      <alignment vertical="center"/>
    </xf>
    <xf numFmtId="165" fontId="6" fillId="2" borderId="0" xfId="1" applyNumberFormat="1" applyFont="1" applyFill="1"/>
    <xf numFmtId="9" fontId="6" fillId="0" borderId="0" xfId="2" applyFont="1"/>
    <xf numFmtId="0" fontId="6" fillId="2" borderId="0" xfId="0" applyFont="1" applyFill="1" applyAlignment="1">
      <alignment vertical="center" wrapText="1"/>
    </xf>
    <xf numFmtId="165" fontId="6" fillId="2" borderId="0" xfId="1" applyNumberFormat="1" applyFont="1" applyFill="1" applyAlignment="1">
      <alignment vertical="center"/>
    </xf>
    <xf numFmtId="165" fontId="6" fillId="0" borderId="0" xfId="0" applyNumberFormat="1" applyFont="1" applyAlignment="1">
      <alignment vertical="center"/>
    </xf>
    <xf numFmtId="9" fontId="6" fillId="0" borderId="0" xfId="2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165" fontId="8" fillId="0" borderId="0" xfId="1" applyNumberFormat="1" applyFont="1" applyFill="1"/>
    <xf numFmtId="10" fontId="6" fillId="2" borderId="0" xfId="0" applyNumberFormat="1" applyFont="1" applyFill="1" applyAlignment="1">
      <alignment vertical="center"/>
    </xf>
    <xf numFmtId="165" fontId="3" fillId="0" borderId="0" xfId="155" applyNumberFormat="1" applyFont="1" applyFill="1"/>
    <xf numFmtId="165" fontId="6" fillId="2" borderId="0" xfId="155" applyNumberFormat="1" applyFont="1" applyFill="1"/>
    <xf numFmtId="165" fontId="3" fillId="0" borderId="0" xfId="155" applyNumberFormat="1" applyFont="1" applyFill="1" applyAlignment="1">
      <alignment vertical="center"/>
    </xf>
    <xf numFmtId="0" fontId="12" fillId="2" borderId="0" xfId="0" applyFont="1" applyFill="1" applyAlignment="1">
      <alignment horizontal="right" vertical="center" wrapText="1"/>
    </xf>
    <xf numFmtId="0" fontId="36" fillId="0" borderId="0" xfId="0" applyFont="1" applyAlignment="1">
      <alignment horizontal="right" vertical="top" wrapText="1"/>
    </xf>
    <xf numFmtId="0" fontId="36" fillId="0" borderId="0" xfId="0" applyFont="1" applyAlignment="1">
      <alignment horizontal="right" wrapText="1"/>
    </xf>
    <xf numFmtId="0" fontId="4" fillId="0" borderId="0" xfId="0" applyFont="1" applyAlignment="1">
      <alignment horizontal="left" vertical="center" wrapText="1"/>
    </xf>
    <xf numFmtId="0" fontId="13" fillId="2" borderId="0" xfId="0" applyFont="1" applyFill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9" fontId="5" fillId="0" borderId="0" xfId="2" applyFont="1" applyAlignment="1">
      <alignment horizontal="center" vertical="center" wrapText="1"/>
    </xf>
    <xf numFmtId="165" fontId="3" fillId="0" borderId="0" xfId="107" applyNumberFormat="1" applyFont="1" applyFill="1"/>
    <xf numFmtId="165" fontId="3" fillId="2" borderId="0" xfId="107" applyNumberFormat="1" applyFont="1" applyFill="1"/>
    <xf numFmtId="165" fontId="38" fillId="2" borderId="0" xfId="107" applyNumberFormat="1" applyFont="1" applyFill="1" applyAlignment="1">
      <alignment vertical="center"/>
    </xf>
    <xf numFmtId="165" fontId="40" fillId="2" borderId="0" xfId="107" applyNumberFormat="1" applyFont="1" applyFill="1" applyAlignment="1">
      <alignment vertical="center"/>
    </xf>
    <xf numFmtId="165" fontId="6" fillId="0" borderId="0" xfId="107" applyNumberFormat="1" applyFont="1" applyFill="1" applyAlignment="1">
      <alignment vertical="center"/>
    </xf>
    <xf numFmtId="165" fontId="6" fillId="2" borderId="0" xfId="107" applyNumberFormat="1" applyFont="1" applyFill="1" applyAlignment="1">
      <alignment vertical="center"/>
    </xf>
    <xf numFmtId="165" fontId="37" fillId="0" borderId="0" xfId="107" applyNumberFormat="1" applyFont="1" applyFill="1" applyAlignment="1">
      <alignment vertical="center"/>
    </xf>
    <xf numFmtId="165" fontId="3" fillId="0" borderId="0" xfId="107" applyNumberFormat="1" applyFont="1" applyFill="1" applyAlignment="1">
      <alignment vertical="center"/>
    </xf>
    <xf numFmtId="165" fontId="39" fillId="0" borderId="0" xfId="107" applyNumberFormat="1" applyFont="1" applyFill="1" applyAlignment="1">
      <alignment vertical="center"/>
    </xf>
    <xf numFmtId="165" fontId="16" fillId="0" borderId="0" xfId="107" applyNumberFormat="1" applyFont="1" applyFill="1" applyAlignment="1">
      <alignment vertical="center"/>
    </xf>
    <xf numFmtId="165" fontId="6" fillId="0" borderId="0" xfId="1" applyNumberFormat="1" applyFont="1" applyFill="1" applyAlignment="1">
      <alignment vertical="center"/>
    </xf>
    <xf numFmtId="10" fontId="6" fillId="0" borderId="0" xfId="0" applyNumberFormat="1" applyFont="1" applyAlignment="1">
      <alignment horizontal="center" vertical="center"/>
    </xf>
    <xf numFmtId="165" fontId="6" fillId="2" borderId="0" xfId="107" applyNumberFormat="1" applyFont="1" applyFill="1"/>
    <xf numFmtId="0" fontId="10" fillId="0" borderId="0" xfId="0" applyFont="1" applyAlignment="1">
      <alignment horizontal="center" vertical="center"/>
    </xf>
  </cellXfs>
  <cellStyles count="170">
    <cellStyle name="20% - Accent1 2" xfId="93" xr:uid="{CF6B3640-4E37-445B-8CE2-01754498E58A}"/>
    <cellStyle name="20% - Accent1 2 2" xfId="133" xr:uid="{79574260-2A7A-46CE-A996-6553D17B303F}"/>
    <cellStyle name="20% - Accent1 3" xfId="56" xr:uid="{419D55B1-DCD6-479F-93DC-3F88BE93C5F8}"/>
    <cellStyle name="20% - Accent1 3 2" xfId="114" xr:uid="{4F3E7A8C-C77C-4685-835F-089F2CEE924B}"/>
    <cellStyle name="20% - Accent2 2" xfId="94" xr:uid="{47D315DF-0E5F-4C79-9184-BC631493BC99}"/>
    <cellStyle name="20% - Accent2 2 2" xfId="134" xr:uid="{228553FA-F8EB-4701-A87D-9538FCF46E07}"/>
    <cellStyle name="20% - Accent2 3" xfId="60" xr:uid="{7A902761-266A-486B-A6B4-FCCC1ACA6ECF}"/>
    <cellStyle name="20% - Accent2 3 2" xfId="116" xr:uid="{00AB7AEF-020D-4CA2-AF79-C43CEAF834AA}"/>
    <cellStyle name="20% - Accent3 2" xfId="95" xr:uid="{052240BD-6D64-49EA-BF43-E28D40EEAD1C}"/>
    <cellStyle name="20% - Accent3 2 2" xfId="135" xr:uid="{06D0A0E7-C3B1-4D0E-8A7C-6A9B53802BE5}"/>
    <cellStyle name="20% - Accent3 3" xfId="64" xr:uid="{700FE9BE-D6C9-4EF7-AF79-2D9AAE33DC3B}"/>
    <cellStyle name="20% - Accent3 3 2" xfId="118" xr:uid="{E1E5DB15-96C0-4903-B70F-DE0B992EE28E}"/>
    <cellStyle name="20% - Accent4 2" xfId="96" xr:uid="{529D09AB-2E11-4F22-8DB2-E4784A4E72A5}"/>
    <cellStyle name="20% - Accent4 2 2" xfId="136" xr:uid="{43DC23DB-B3FA-4F9C-8692-53E47F2A7943}"/>
    <cellStyle name="20% - Accent4 3" xfId="68" xr:uid="{DBA85CF4-E667-4B66-ABC8-4524CEC37F67}"/>
    <cellStyle name="20% - Accent4 3 2" xfId="120" xr:uid="{FF250F9D-6F8A-4C79-959F-CC760D14F08A}"/>
    <cellStyle name="20% - Accent5 2" xfId="97" xr:uid="{DFF15F4E-0E26-4C86-B93D-C7897CD72022}"/>
    <cellStyle name="20% - Accent5 2 2" xfId="137" xr:uid="{CCC76D5D-5157-4791-BFBD-E01B92AE6EE1}"/>
    <cellStyle name="20% - Accent5 3" xfId="72" xr:uid="{EB2E2658-5181-404C-AE38-CA8157D07CC4}"/>
    <cellStyle name="20% - Accent5 3 2" xfId="122" xr:uid="{A9503B87-5EA6-4451-A55C-F2B45EA90B5C}"/>
    <cellStyle name="20% - Accent6 2" xfId="98" xr:uid="{B1876B2A-6571-4377-937A-45B5C1920277}"/>
    <cellStyle name="20% - Accent6 2 2" xfId="138" xr:uid="{8F738ADA-5705-46C1-9688-3BDF1CF0A1DB}"/>
    <cellStyle name="20% - Accent6 3" xfId="76" xr:uid="{EA5612CF-DC3C-4E90-96C6-2DBDE8B0D29F}"/>
    <cellStyle name="20% - Accent6 3 2" xfId="124" xr:uid="{BD788467-48B5-4342-BFAF-51BF3E8A66C7}"/>
    <cellStyle name="40% - Accent1 2" xfId="99" xr:uid="{99237DAD-C741-456C-AF3C-A3F8228F58B2}"/>
    <cellStyle name="40% - Accent1 2 2" xfId="139" xr:uid="{D9DF09E2-CAA6-4B2B-82FB-856B7FDC703E}"/>
    <cellStyle name="40% - Accent1 3" xfId="57" xr:uid="{848C7889-6323-441D-ADB5-53B734D7A2DA}"/>
    <cellStyle name="40% - Accent1 3 2" xfId="115" xr:uid="{EA4CBC16-ECC7-48F0-B6DF-C1224BB6B07F}"/>
    <cellStyle name="40% - Accent2 2" xfId="100" xr:uid="{A6D86667-C1EC-458E-8ECC-F2F350A64432}"/>
    <cellStyle name="40% - Accent2 2 2" xfId="140" xr:uid="{B164543E-5CAA-4DB8-9266-8B808303E36D}"/>
    <cellStyle name="40% - Accent2 3" xfId="61" xr:uid="{B242C2FC-0402-4D55-B3FF-869F729AA919}"/>
    <cellStyle name="40% - Accent2 3 2" xfId="117" xr:uid="{D6C41762-0118-48D0-90B3-94E9485409AF}"/>
    <cellStyle name="40% - Accent3 2" xfId="101" xr:uid="{C2E40A7B-845A-4A10-BE9B-2FB122CCCCB3}"/>
    <cellStyle name="40% - Accent3 2 2" xfId="141" xr:uid="{36263499-2527-427A-B176-A206C2254051}"/>
    <cellStyle name="40% - Accent3 3" xfId="65" xr:uid="{C5BF203E-5479-4F31-AE51-808FBBD40EC7}"/>
    <cellStyle name="40% - Accent3 3 2" xfId="119" xr:uid="{E2D63DE7-29C6-42A6-B2C3-7402252C5A55}"/>
    <cellStyle name="40% - Accent4 2" xfId="102" xr:uid="{CF8EE7DA-C83D-4366-8360-7C1DB068E287}"/>
    <cellStyle name="40% - Accent4 2 2" xfId="142" xr:uid="{4B8E97B0-E11E-40C9-A12D-9DB200A9D4D7}"/>
    <cellStyle name="40% - Accent4 3" xfId="69" xr:uid="{712B9B9E-6161-42BA-AC1A-5144BAB748EA}"/>
    <cellStyle name="40% - Accent4 3 2" xfId="121" xr:uid="{12A7C466-12B5-4638-8ABE-D6C142166C7A}"/>
    <cellStyle name="40% - Accent5 2" xfId="103" xr:uid="{8CE19373-4AA9-4363-9BB7-C4835BC04C00}"/>
    <cellStyle name="40% - Accent5 2 2" xfId="143" xr:uid="{21F46D4B-C267-475D-A7A8-1EFB34D5DE00}"/>
    <cellStyle name="40% - Accent5 3" xfId="73" xr:uid="{A3C66367-8317-46AE-8557-06B3B7987F87}"/>
    <cellStyle name="40% - Accent5 3 2" xfId="123" xr:uid="{2DBC1ECA-A251-4E1B-82FE-B4D763BCBDBF}"/>
    <cellStyle name="40% - Accent6 2" xfId="104" xr:uid="{7E1BBC2C-9A87-4C77-A7E6-E2D8E195C9E9}"/>
    <cellStyle name="40% - Accent6 2 2" xfId="144" xr:uid="{C28E95D3-67DA-4B55-ACDC-30CEE8E05AB9}"/>
    <cellStyle name="40% - Accent6 3" xfId="77" xr:uid="{8382E341-74A3-480C-A33B-0A0BF973E2AD}"/>
    <cellStyle name="40% - Accent6 3 2" xfId="125" xr:uid="{94ED526D-18CB-4D09-AF29-3141AA2C704F}"/>
    <cellStyle name="60% - Accent1 2" xfId="58" xr:uid="{A626FAB2-B0AD-445F-85D7-A2CE0C57F6BE}"/>
    <cellStyle name="60% - Accent2 2" xfId="62" xr:uid="{C75E4A8D-8071-42B8-ACA4-ECE04F13707D}"/>
    <cellStyle name="60% - Accent3 2" xfId="66" xr:uid="{2272C22C-9080-4922-AA66-E752CA52BFB0}"/>
    <cellStyle name="60% - Accent4 2" xfId="70" xr:uid="{862ED48F-B754-4D01-8BA3-92E5DBFA274B}"/>
    <cellStyle name="60% - Accent5 2" xfId="74" xr:uid="{B8717104-9266-40EA-A9FF-AB681F6E4C28}"/>
    <cellStyle name="60% - Accent6 2" xfId="78" xr:uid="{EA5F1DC4-A57B-4DB0-AEE5-5A7051EEDE65}"/>
    <cellStyle name="Accent1 2" xfId="55" xr:uid="{F8F32F30-2540-493E-AC10-CC3F71371A50}"/>
    <cellStyle name="Accent2 2" xfId="59" xr:uid="{86463566-4A2B-45CA-8958-70613BC991E1}"/>
    <cellStyle name="Accent3 2" xfId="63" xr:uid="{35EEFAFD-B295-4D44-86D7-EB53961D28E0}"/>
    <cellStyle name="Accent4 2" xfId="67" xr:uid="{2F902E23-8455-4F33-A1EE-167B48DCAB0E}"/>
    <cellStyle name="Accent5 2" xfId="71" xr:uid="{E816065B-480B-4055-A432-834B2C8644C2}"/>
    <cellStyle name="Accent6 2" xfId="75" xr:uid="{0744F19F-A5CE-462B-9D7E-D63A82DE2019}"/>
    <cellStyle name="Bad 2" xfId="46" xr:uid="{DAC69A49-D82B-4FF6-A927-762CD7BFCF31}"/>
    <cellStyle name="Calculation 2" xfId="49" xr:uid="{6F9C9472-0C10-4324-A3CB-5B1341DE0115}"/>
    <cellStyle name="Check Cell 2" xfId="51" xr:uid="{5C1ED429-E723-48AA-A7A1-F035E3C51C88}"/>
    <cellStyle name="Comma" xfId="1" builtinId="3"/>
    <cellStyle name="Comma 10" xfId="167" xr:uid="{AB7B049C-9C91-4309-9386-3D9A85848CBF}"/>
    <cellStyle name="Comma 2" xfId="4" xr:uid="{A8CF0507-F1E5-4F62-AAB3-F5D4B59DC57D}"/>
    <cellStyle name="Comma 2 2" xfId="107" xr:uid="{10AEC3BB-5B08-4038-A0D8-F7A16FAB13ED}"/>
    <cellStyle name="Comma 2 2 2" xfId="158" xr:uid="{0FB35E16-78A7-4EAC-ACDD-79C3CC13F9C2}"/>
    <cellStyle name="Comma 2 2 2 2" xfId="161" xr:uid="{27465CE3-2582-42A9-BB51-D57209858FC1}"/>
    <cellStyle name="Comma 2 2 2 3" xfId="163" xr:uid="{05365C02-8D66-4885-887B-09F5B1E7E3F7}"/>
    <cellStyle name="Comma 2 2 2 4" xfId="165" xr:uid="{71AFCA7E-9667-4228-B471-36DE696276D0}"/>
    <cellStyle name="Comma 2 2 2 5" xfId="169" xr:uid="{A527906A-05DA-4372-A523-01A8C9E64180}"/>
    <cellStyle name="Comma 2 3" xfId="127" xr:uid="{2CB37F58-B7FE-49FC-B45D-43479CBC109D}"/>
    <cellStyle name="Comma 2 4" xfId="80" xr:uid="{EF2A04EC-E1DF-4E9B-872E-4ACA22BD7607}"/>
    <cellStyle name="Comma 3" xfId="82" xr:uid="{AB81AC78-07E0-45ED-8495-4FEC180C4B73}"/>
    <cellStyle name="Comma 4" xfId="108" xr:uid="{5C0BE93E-08CE-48C3-BA6E-940BB7CE09AC}"/>
    <cellStyle name="Comma 4 2" xfId="146" xr:uid="{0FCD9E52-3EBD-4909-A852-AE9CA0ABE1D7}"/>
    <cellStyle name="Comma 5" xfId="111" xr:uid="{833247B5-E454-4575-ADE8-1ECDB230E1DB}"/>
    <cellStyle name="Comma 6" xfId="150" xr:uid="{EACF78B7-FD79-4BC9-ACAA-F12267027FE2}"/>
    <cellStyle name="Comma 7" xfId="154" xr:uid="{F35A9F57-F895-4DD6-B384-C0EB6B0F3174}"/>
    <cellStyle name="Comma 7 2" xfId="157" xr:uid="{BFC6F603-1A86-4003-9D91-059C1A8B9987}"/>
    <cellStyle name="Comma 7 3" xfId="160" xr:uid="{573C5A4C-8782-4174-86EC-538FC60E48C4}"/>
    <cellStyle name="Comma 7 4" xfId="162" xr:uid="{CB71239B-FD40-4F28-BE40-5722C1F0F854}"/>
    <cellStyle name="Comma 7 5" xfId="164" xr:uid="{5D5A72EF-DB0A-48E2-A4A1-2CA0EB561389}"/>
    <cellStyle name="Comma 7 6" xfId="168" xr:uid="{797CEEC8-5211-4108-BD5B-A0115D3CEAA3}"/>
    <cellStyle name="Comma 8" xfId="6" xr:uid="{F3B6B22F-4408-44DD-BBBF-A412A4BEF1AB}"/>
    <cellStyle name="Comma 9" xfId="155" xr:uid="{6A985FB1-8860-4958-96E6-1B3D6CD1EACA}"/>
    <cellStyle name="Explanatory Text 2" xfId="53" xr:uid="{3AA3DCE3-2F34-439D-B6D7-BE58C530D39D}"/>
    <cellStyle name="Good 2" xfId="45" xr:uid="{177F5DF0-1D94-4BFC-AD37-C851032057A8}"/>
    <cellStyle name="Heading 1 2" xfId="41" xr:uid="{0A7421A6-D6C7-4365-95FD-051B62B8B9B7}"/>
    <cellStyle name="Heading 2 2" xfId="42" xr:uid="{A039893D-23CF-41CE-9383-3ABE3BB04251}"/>
    <cellStyle name="Heading 3 2" xfId="43" xr:uid="{758BF753-980B-40AA-9A12-DDF80198A1E4}"/>
    <cellStyle name="Heading 4 2" xfId="44" xr:uid="{3ACD8483-4B26-4A88-AE9E-F55264DC3ECC}"/>
    <cellStyle name="Hyperlink 2" xfId="166" xr:uid="{68CD2D30-DCB6-4F96-92D9-213B05621C08}"/>
    <cellStyle name="Input 2" xfId="47" xr:uid="{0B7A5234-B320-4835-8764-E45C52FDC567}"/>
    <cellStyle name="Linked Cell 2" xfId="50" xr:uid="{9FDC0A05-5363-45DC-BA63-2CE339BF25E5}"/>
    <cellStyle name="Neutral 2" xfId="38" xr:uid="{CE6E0B10-43B1-42F0-8CDA-3F219225FF1C}"/>
    <cellStyle name="Normal" xfId="0" builtinId="0"/>
    <cellStyle name="Normal 10" xfId="16" xr:uid="{5E3D345A-2489-4E04-AEB2-955E3084929B}"/>
    <cellStyle name="Normal 11" xfId="17" xr:uid="{8E94A682-1BDF-4998-99D2-61FC76A6F912}"/>
    <cellStyle name="Normal 12" xfId="18" xr:uid="{146D9213-1B94-40A5-A790-D0B3CE189FC3}"/>
    <cellStyle name="Normal 13" xfId="19" xr:uid="{24C81EBE-D6CF-4B26-92C1-BB7E7EB28495}"/>
    <cellStyle name="Normal 14" xfId="20" xr:uid="{C3581807-ACE5-4F63-8CA4-0686712AAAAA}"/>
    <cellStyle name="Normal 15" xfId="21" xr:uid="{34B176B4-7FBE-4748-BADC-18C8BC2C600A}"/>
    <cellStyle name="Normal 16" xfId="22" xr:uid="{75218D18-2F42-46DB-A349-4357A39D0D7A}"/>
    <cellStyle name="Normal 17" xfId="23" xr:uid="{74FA5890-01CC-4399-877C-13DF9503C249}"/>
    <cellStyle name="Normal 18" xfId="24" xr:uid="{01970F3F-762F-4A66-9815-9BDE2D0B3A76}"/>
    <cellStyle name="Normal 19" xfId="25" xr:uid="{8BE77439-A8E4-4400-8E26-7543AA899F5E}"/>
    <cellStyle name="Normal 2" xfId="3" xr:uid="{36C46AD4-E6CC-4E32-AFD0-4C6495910196}"/>
    <cellStyle name="Normal 2 2" xfId="106" xr:uid="{C46BBFE4-94E5-4608-9DAE-1701C455F82B}"/>
    <cellStyle name="Normal 2 3" xfId="113" xr:uid="{8F027F53-E5BF-4609-A345-E1E3E0E6F35D}"/>
    <cellStyle name="Normal 2 3 2" xfId="148" xr:uid="{354AAC0B-9C73-4A46-A1A8-93C423BA3DAB}"/>
    <cellStyle name="Normal 2 4" xfId="8" xr:uid="{B887EB36-2F04-436C-891A-227181B8102A}"/>
    <cellStyle name="Normal 20" xfId="26" xr:uid="{811C3CD9-DDB2-43F6-94B2-58F475F281C7}"/>
    <cellStyle name="Normal 21" xfId="27" xr:uid="{E644EFEC-04C7-4873-8BF3-59B1406081E4}"/>
    <cellStyle name="Normal 22" xfId="28" xr:uid="{D5C294F9-3EFC-4242-B903-6D38CA37F94C}"/>
    <cellStyle name="Normal 23" xfId="29" xr:uid="{9B35714F-BB5B-4EAF-BFAF-ACA24687A168}"/>
    <cellStyle name="Normal 24" xfId="30" xr:uid="{92D27364-E0A0-499F-89C7-5E9159D17D57}"/>
    <cellStyle name="Normal 25" xfId="39" xr:uid="{CC85814D-199B-4579-9228-590C764D3BB5}"/>
    <cellStyle name="Normal 26" xfId="31" xr:uid="{0B50923F-4923-4706-9F6B-40CE92B9CAAB}"/>
    <cellStyle name="Normal 26 2" xfId="86" xr:uid="{AC94D171-A0A9-4478-8EC6-36A7FD3A3C92}"/>
    <cellStyle name="Normal 27" xfId="37" xr:uid="{43B30DAA-6665-4C36-9888-023D40A3966F}"/>
    <cellStyle name="Normal 28" xfId="32" xr:uid="{7CB1C92C-4B40-4F7B-910B-C6E6B50EFC75}"/>
    <cellStyle name="Normal 28 2" xfId="88" xr:uid="{83DEF553-6193-4715-A652-EE9049AB5B55}"/>
    <cellStyle name="Normal 29" xfId="33" xr:uid="{C8553E3C-B04A-4180-87C6-28EF052C1D6A}"/>
    <cellStyle name="Normal 29 2" xfId="89" xr:uid="{978D66A4-5B41-4123-9A04-BA3FB1A2DFB0}"/>
    <cellStyle name="Normal 3" xfId="9" xr:uid="{604F4EA3-F170-4FA1-911B-B544A44A5BB9}"/>
    <cellStyle name="Normal 30" xfId="34" xr:uid="{EB9D0106-9365-4396-95C1-85F767C242A8}"/>
    <cellStyle name="Normal 31" xfId="35" xr:uid="{152835BE-D68C-4A27-937D-0E1991CF4F66}"/>
    <cellStyle name="Normal 32" xfId="36" xr:uid="{9C829F32-6896-4701-8317-304C10B2E20F}"/>
    <cellStyle name="Normal 32 2" xfId="90" xr:uid="{EFD86D96-44AA-4417-BE1A-2431265E9536}"/>
    <cellStyle name="Normal 33" xfId="81" xr:uid="{5494588E-C540-4C23-B73B-ABC5A7F66601}"/>
    <cellStyle name="Normal 33 2" xfId="128" xr:uid="{23876187-1F17-45DE-8DFD-DD20CB771BCD}"/>
    <cellStyle name="Normal 34" xfId="84" xr:uid="{24DE93C7-6337-4288-9468-155BCE92925A}"/>
    <cellStyle name="Normal 34 2" xfId="85" xr:uid="{1C09D719-FBF3-43EA-AD78-6292D832407C}"/>
    <cellStyle name="Normal 34 2 2" xfId="130" xr:uid="{BDB26C9E-5D0A-4EFA-9215-3205044FC184}"/>
    <cellStyle name="Normal 34 3" xfId="129" xr:uid="{87AB356F-7E7D-4FA7-943C-CD947F81966A}"/>
    <cellStyle name="Normal 35" xfId="91" xr:uid="{066B19C1-2465-4CEF-A82C-FD7C76AA59CB}"/>
    <cellStyle name="Normal 35 2" xfId="131" xr:uid="{01F76A8D-EC85-4FD7-857D-35BF422B4FF8}"/>
    <cellStyle name="Normal 36" xfId="92" xr:uid="{65573DBB-EE33-4A9E-9DF0-23761C2B30F0}"/>
    <cellStyle name="Normal 36 2" xfId="132" xr:uid="{BB5339BB-5C9D-4806-AC1B-930129DCDB60}"/>
    <cellStyle name="Normal 37" xfId="7" xr:uid="{3DE5BEA1-F150-4B9A-A64A-27A0888F92C2}"/>
    <cellStyle name="Normal 38" xfId="109" xr:uid="{D9CC5C8C-3B2C-4ABF-80EB-56595CB65D7E}"/>
    <cellStyle name="Normal 38 2" xfId="147" xr:uid="{BF781F5D-185D-454D-B89F-217AB005BE01}"/>
    <cellStyle name="Normal 39" xfId="112" xr:uid="{0ADDB660-BB34-437E-B351-D39B37D17A9A}"/>
    <cellStyle name="Normal 4" xfId="10" xr:uid="{4248F26C-5CD3-4063-867E-5C04B7806E66}"/>
    <cellStyle name="Normal 40" xfId="149" xr:uid="{A8713898-2B0A-41AB-B2F8-8486565733E6}"/>
    <cellStyle name="Normal 41" xfId="151" xr:uid="{33110500-EA2A-4950-A54E-BCCF7C9F33F9}"/>
    <cellStyle name="Normal 42" xfId="152" xr:uid="{19EFE38F-D707-4A12-B691-CA2BE8A7D5C7}"/>
    <cellStyle name="Normal 43" xfId="153" xr:uid="{DFE5F3C4-9EEB-4BDF-8D0C-8E0903170975}"/>
    <cellStyle name="Normal 5" xfId="11" xr:uid="{A05DD5A2-F8F9-410C-9D2B-EE709373C828}"/>
    <cellStyle name="Normal 6" xfId="12" xr:uid="{3039CDEB-6847-4799-B8CF-86ACE6A2F46C}"/>
    <cellStyle name="Normal 7" xfId="13" xr:uid="{8B6C65E5-F5D8-4810-8866-DF54EE7F79AC}"/>
    <cellStyle name="Normal 8" xfId="14" xr:uid="{77C1895B-7CD5-4CB9-93B3-4B9A03231829}"/>
    <cellStyle name="Normal 9" xfId="15" xr:uid="{0F2F4EC0-DB66-40A5-8597-C507AA2217F1}"/>
    <cellStyle name="Note 2" xfId="79" xr:uid="{2DAE1873-1693-41FD-AF89-0D1CB76FA571}"/>
    <cellStyle name="Note 2 2" xfId="126" xr:uid="{D19226EB-E396-4FA5-AA10-FF2C84116F1C}"/>
    <cellStyle name="Note 3" xfId="105" xr:uid="{C21895C4-23AA-45CA-8D2C-B4BA8B5CC092}"/>
    <cellStyle name="Note 3 2" xfId="145" xr:uid="{335E5D4C-2AD1-4F19-866D-FCBE8195BF29}"/>
    <cellStyle name="Output 2" xfId="48" xr:uid="{BA4D9426-E756-45D3-8B1A-F200F5D7A367}"/>
    <cellStyle name="Percent" xfId="2" builtinId="5"/>
    <cellStyle name="Percent 2" xfId="5" xr:uid="{853CE23D-C6D7-4FE6-8F92-5D5C2BEEA0CA}"/>
    <cellStyle name="Percent 2 2" xfId="110" xr:uid="{5A411931-F9BE-4A25-AF87-CC55CBF5F8CE}"/>
    <cellStyle name="Percent 2 3" xfId="87" xr:uid="{09835A5D-1154-40AA-9AC6-130505DAC9D8}"/>
    <cellStyle name="Percent 3" xfId="83" xr:uid="{1A43512A-6E58-411C-B9A8-0B4B96B59955}"/>
    <cellStyle name="Percent 4" xfId="156" xr:uid="{286925D1-62A1-4569-8C17-DB02BB781CE2}"/>
    <cellStyle name="Title 2" xfId="40" xr:uid="{8FAE08C5-6019-4781-96FA-A85697524611}"/>
    <cellStyle name="Total 2" xfId="54" xr:uid="{72DCCE66-FF1C-42E4-A172-71BD0C84A33B}"/>
    <cellStyle name="Virgulă 2" xfId="159" xr:uid="{4782B97D-21F9-4AFF-94F7-E31BA2BE833D}"/>
    <cellStyle name="Warning Text 2" xfId="52" xr:uid="{519046E0-30E0-4001-A64A-269DEB162C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7C1DC-39B8-4592-A011-0720D9A3F4D4}">
  <sheetPr>
    <tabColor rgb="FFFFC000"/>
    <pageSetUpPr fitToPage="1"/>
  </sheetPr>
  <dimension ref="A1:H54"/>
  <sheetViews>
    <sheetView showGridLines="0" tabSelected="1" zoomScale="110" zoomScaleNormal="110" workbookViewId="0">
      <selection activeCell="B26" sqref="B26"/>
    </sheetView>
  </sheetViews>
  <sheetFormatPr defaultColWidth="9.33203125" defaultRowHeight="11.25" x14ac:dyDescent="0.2"/>
  <cols>
    <col min="1" max="1" width="57.83203125" style="11" customWidth="1"/>
    <col min="2" max="2" width="19.1640625" customWidth="1"/>
    <col min="3" max="3" width="16.6640625" customWidth="1"/>
    <col min="4" max="4" width="10.5" style="6" customWidth="1"/>
    <col min="5" max="5" width="12.1640625" customWidth="1"/>
    <col min="6" max="6" width="13.1640625" customWidth="1"/>
    <col min="7" max="7" width="11.5" style="4" customWidth="1"/>
    <col min="8" max="8" width="11.33203125" style="4" customWidth="1"/>
  </cols>
  <sheetData>
    <row r="1" spans="1:8" ht="15" x14ac:dyDescent="0.2">
      <c r="A1" s="68" t="s">
        <v>99</v>
      </c>
      <c r="B1" s="68"/>
      <c r="C1" s="68"/>
      <c r="D1" s="68"/>
    </row>
    <row r="2" spans="1:8" ht="15" x14ac:dyDescent="0.2">
      <c r="A2" s="68" t="s">
        <v>100</v>
      </c>
      <c r="B2" s="68"/>
      <c r="C2" s="68"/>
      <c r="D2" s="68"/>
    </row>
    <row r="3" spans="1:8" ht="15" x14ac:dyDescent="0.2">
      <c r="A3" s="68" t="s">
        <v>114</v>
      </c>
      <c r="B3" s="68"/>
      <c r="C3" s="68"/>
      <c r="D3" s="68"/>
    </row>
    <row r="4" spans="1:8" ht="15" x14ac:dyDescent="0.2">
      <c r="A4" s="68" t="s">
        <v>101</v>
      </c>
      <c r="B4" s="68"/>
      <c r="C4" s="68"/>
      <c r="D4" s="68"/>
    </row>
    <row r="5" spans="1:8" ht="15" x14ac:dyDescent="0.25">
      <c r="A5" s="10"/>
      <c r="D5" s="21"/>
    </row>
    <row r="6" spans="1:8" s="53" customFormat="1" ht="13.5" customHeight="1" x14ac:dyDescent="0.2">
      <c r="A6" s="51"/>
      <c r="B6" s="48" t="s">
        <v>115</v>
      </c>
      <c r="C6" s="48" t="s">
        <v>113</v>
      </c>
      <c r="D6" s="52" t="s">
        <v>102</v>
      </c>
      <c r="G6" s="54"/>
      <c r="H6" s="54"/>
    </row>
    <row r="7" spans="1:8" s="2" customFormat="1" ht="15" customHeight="1" x14ac:dyDescent="0.15">
      <c r="A7" s="1"/>
      <c r="B7" s="50"/>
      <c r="C7" s="49"/>
      <c r="D7" s="25"/>
      <c r="G7" s="26"/>
      <c r="H7" s="26"/>
    </row>
    <row r="8" spans="1:8" x14ac:dyDescent="0.2">
      <c r="A8" s="11" t="s">
        <v>11</v>
      </c>
      <c r="B8" s="55">
        <v>6786357</v>
      </c>
      <c r="C8" s="45">
        <v>6704090</v>
      </c>
      <c r="D8" s="32">
        <f>(B8-C8)/C8</f>
        <v>1.2271165810721515E-2</v>
      </c>
      <c r="E8" s="3"/>
      <c r="F8" s="3"/>
    </row>
    <row r="9" spans="1:8" x14ac:dyDescent="0.2">
      <c r="A9" s="11" t="s">
        <v>12</v>
      </c>
      <c r="B9" s="55">
        <v>205300332</v>
      </c>
      <c r="C9" s="45">
        <v>153895993</v>
      </c>
      <c r="D9" s="32">
        <f>(B9-C9)/C9</f>
        <v>0.33401999621913481</v>
      </c>
      <c r="E9" s="3"/>
      <c r="F9" s="3"/>
    </row>
    <row r="10" spans="1:8" x14ac:dyDescent="0.2">
      <c r="A10" s="11" t="s">
        <v>13</v>
      </c>
      <c r="B10" s="55">
        <v>54369</v>
      </c>
      <c r="C10" s="45">
        <v>54336</v>
      </c>
      <c r="D10" s="32">
        <f t="shared" ref="D10:D52" si="0">(B10-C10)/C10</f>
        <v>6.0733215547703178E-4</v>
      </c>
      <c r="E10" s="3"/>
      <c r="F10" s="3"/>
    </row>
    <row r="11" spans="1:8" s="6" customFormat="1" x14ac:dyDescent="0.2">
      <c r="A11" s="27" t="s">
        <v>0</v>
      </c>
      <c r="B11" s="67">
        <v>212141058</v>
      </c>
      <c r="C11" s="46">
        <v>160654419</v>
      </c>
      <c r="D11" s="33">
        <f t="shared" si="0"/>
        <v>0.32048068967215898</v>
      </c>
      <c r="E11" s="7"/>
      <c r="F11" s="7"/>
      <c r="G11" s="36"/>
      <c r="H11" s="36"/>
    </row>
    <row r="12" spans="1:8" x14ac:dyDescent="0.2">
      <c r="A12" s="11" t="s">
        <v>14</v>
      </c>
      <c r="B12" s="55">
        <v>57700705</v>
      </c>
      <c r="C12" s="45">
        <v>45838344</v>
      </c>
      <c r="D12" s="32">
        <f t="shared" si="0"/>
        <v>0.25878685757059633</v>
      </c>
      <c r="E12" s="3"/>
      <c r="F12" s="3"/>
    </row>
    <row r="13" spans="1:8" x14ac:dyDescent="0.2">
      <c r="A13" s="11" t="s">
        <v>15</v>
      </c>
      <c r="B13" s="55">
        <v>34905208</v>
      </c>
      <c r="C13" s="45">
        <v>25047812</v>
      </c>
      <c r="D13" s="32">
        <f t="shared" si="0"/>
        <v>0.39354319650754327</v>
      </c>
      <c r="E13" s="3"/>
      <c r="F13" s="3"/>
    </row>
    <row r="14" spans="1:8" x14ac:dyDescent="0.2">
      <c r="A14" s="11" t="s">
        <v>16</v>
      </c>
      <c r="B14" s="55" t="s">
        <v>117</v>
      </c>
      <c r="C14" s="45">
        <v>0</v>
      </c>
      <c r="D14" s="32" t="s">
        <v>108</v>
      </c>
      <c r="E14" s="3"/>
      <c r="F14" s="3"/>
    </row>
    <row r="15" spans="1:8" x14ac:dyDescent="0.2">
      <c r="A15" s="11" t="s">
        <v>17</v>
      </c>
      <c r="B15" s="55">
        <v>1756693</v>
      </c>
      <c r="C15" s="45">
        <v>1586295</v>
      </c>
      <c r="D15" s="32">
        <f t="shared" si="0"/>
        <v>0.10741885966985965</v>
      </c>
      <c r="E15" s="3"/>
      <c r="F15" s="3"/>
    </row>
    <row r="16" spans="1:8" s="6" customFormat="1" x14ac:dyDescent="0.2">
      <c r="A16" s="27" t="s">
        <v>1</v>
      </c>
      <c r="B16" s="67">
        <v>94362606</v>
      </c>
      <c r="C16" s="46">
        <v>72472451</v>
      </c>
      <c r="D16" s="33">
        <f t="shared" si="0"/>
        <v>0.30204794646727212</v>
      </c>
      <c r="E16" s="7"/>
      <c r="F16" s="7"/>
      <c r="G16" s="36"/>
      <c r="H16" s="36"/>
    </row>
    <row r="17" spans="1:8" s="6" customFormat="1" x14ac:dyDescent="0.2">
      <c r="A17" s="27" t="s">
        <v>103</v>
      </c>
      <c r="B17" s="67">
        <v>1441310</v>
      </c>
      <c r="C17" s="46">
        <v>1428834</v>
      </c>
      <c r="D17" s="33">
        <f t="shared" si="0"/>
        <v>8.7315951328145892E-3</v>
      </c>
      <c r="E17" s="7"/>
      <c r="F17" s="7"/>
      <c r="G17" s="36"/>
      <c r="H17" s="36"/>
    </row>
    <row r="18" spans="1:8" x14ac:dyDescent="0.2">
      <c r="A18" s="12" t="s">
        <v>18</v>
      </c>
      <c r="B18" s="55">
        <v>711980</v>
      </c>
      <c r="C18" s="45">
        <v>749015</v>
      </c>
      <c r="D18" s="32">
        <f t="shared" si="0"/>
        <v>-4.9444937684826072E-2</v>
      </c>
      <c r="E18" s="3"/>
      <c r="F18" s="3"/>
    </row>
    <row r="19" spans="1:8" x14ac:dyDescent="0.2">
      <c r="A19" s="12" t="s">
        <v>19</v>
      </c>
      <c r="B19" s="55">
        <v>729330</v>
      </c>
      <c r="C19" s="45">
        <v>679819</v>
      </c>
      <c r="D19" s="32">
        <f t="shared" si="0"/>
        <v>7.282967966473429E-2</v>
      </c>
      <c r="E19" s="3"/>
      <c r="F19" s="3"/>
    </row>
    <row r="20" spans="1:8" s="31" customFormat="1" ht="22.5" x14ac:dyDescent="0.2">
      <c r="A20" s="28" t="s">
        <v>109</v>
      </c>
      <c r="B20" s="55">
        <v>76397539</v>
      </c>
      <c r="C20" s="47">
        <v>59675569</v>
      </c>
      <c r="D20" s="34">
        <f t="shared" si="0"/>
        <v>0.28021467210476031</v>
      </c>
      <c r="E20" s="29"/>
      <c r="F20" s="29"/>
      <c r="G20" s="30"/>
      <c r="H20" s="30"/>
    </row>
    <row r="21" spans="1:8" s="6" customFormat="1" x14ac:dyDescent="0.2">
      <c r="A21" s="27" t="s">
        <v>104</v>
      </c>
      <c r="B21" s="67">
        <v>18394323</v>
      </c>
      <c r="C21" s="46">
        <v>13406641</v>
      </c>
      <c r="D21" s="33">
        <f t="shared" si="0"/>
        <v>0.37203069732381139</v>
      </c>
      <c r="E21" s="7"/>
      <c r="F21" s="7"/>
      <c r="G21" s="36"/>
      <c r="H21" s="36"/>
    </row>
    <row r="22" spans="1:8" s="6" customFormat="1" x14ac:dyDescent="0.2">
      <c r="A22" s="27" t="s">
        <v>105</v>
      </c>
      <c r="B22" s="67">
        <v>231264711</v>
      </c>
      <c r="C22" s="46">
        <v>174740878</v>
      </c>
      <c r="D22" s="33">
        <f t="shared" si="0"/>
        <v>0.32347229593295279</v>
      </c>
      <c r="E22" s="7"/>
      <c r="F22" s="7"/>
      <c r="G22" s="36"/>
      <c r="H22" s="36"/>
    </row>
    <row r="23" spans="1:8" s="31" customFormat="1" ht="22.5" x14ac:dyDescent="0.2">
      <c r="A23" s="28" t="s">
        <v>110</v>
      </c>
      <c r="B23" s="55">
        <v>95954744</v>
      </c>
      <c r="C23" s="47">
        <v>92906479</v>
      </c>
      <c r="D23" s="34">
        <f t="shared" si="0"/>
        <v>3.2810036854372664E-2</v>
      </c>
      <c r="E23" s="29"/>
      <c r="F23" s="29"/>
      <c r="G23" s="30"/>
      <c r="H23" s="30"/>
    </row>
    <row r="24" spans="1:8" x14ac:dyDescent="0.2">
      <c r="A24" s="11" t="s">
        <v>111</v>
      </c>
      <c r="B24" s="55">
        <v>385892</v>
      </c>
      <c r="C24" s="45">
        <v>305969</v>
      </c>
      <c r="D24" s="32">
        <f t="shared" si="0"/>
        <v>0.26121273723808619</v>
      </c>
      <c r="E24" s="3"/>
      <c r="F24" s="3"/>
    </row>
    <row r="25" spans="1:8" s="6" customFormat="1" x14ac:dyDescent="0.2">
      <c r="A25" s="27" t="s">
        <v>106</v>
      </c>
      <c r="B25" s="67">
        <v>1867001</v>
      </c>
      <c r="C25" s="46">
        <v>2006257</v>
      </c>
      <c r="D25" s="33">
        <f t="shared" si="0"/>
        <v>-6.9410848161526664E-2</v>
      </c>
      <c r="E25" s="7"/>
      <c r="F25" s="7"/>
      <c r="G25" s="36"/>
      <c r="H25" s="36"/>
    </row>
    <row r="26" spans="1:8" s="6" customFormat="1" x14ac:dyDescent="0.2">
      <c r="A26" s="27" t="s">
        <v>20</v>
      </c>
      <c r="B26" s="67">
        <v>1867001</v>
      </c>
      <c r="C26" s="46">
        <v>2006257</v>
      </c>
      <c r="D26" s="33">
        <f t="shared" si="0"/>
        <v>-6.9410848161526664E-2</v>
      </c>
      <c r="E26" s="7"/>
      <c r="F26" s="7"/>
      <c r="G26" s="36"/>
      <c r="H26" s="36"/>
    </row>
    <row r="27" spans="1:8" x14ac:dyDescent="0.2">
      <c r="A27" s="12" t="s">
        <v>18</v>
      </c>
      <c r="B27" s="55">
        <v>282724</v>
      </c>
      <c r="C27" s="45">
        <v>139256</v>
      </c>
      <c r="D27" s="32">
        <f t="shared" si="0"/>
        <v>1.0302464525765496</v>
      </c>
      <c r="E27" s="3"/>
      <c r="F27" s="3"/>
    </row>
    <row r="28" spans="1:8" x14ac:dyDescent="0.2">
      <c r="A28" s="12" t="s">
        <v>19</v>
      </c>
      <c r="B28" s="55">
        <v>1584277</v>
      </c>
      <c r="C28" s="45">
        <v>1867001</v>
      </c>
      <c r="D28" s="32">
        <f t="shared" si="0"/>
        <v>-0.15143216313221042</v>
      </c>
      <c r="E28" s="3"/>
      <c r="F28" s="3"/>
    </row>
    <row r="29" spans="1:8" s="6" customFormat="1" x14ac:dyDescent="0.2">
      <c r="A29" s="27" t="s">
        <v>21</v>
      </c>
      <c r="B29" s="56" t="s">
        <v>117</v>
      </c>
      <c r="C29" s="46">
        <v>0</v>
      </c>
      <c r="D29" s="35">
        <v>0</v>
      </c>
      <c r="E29" s="7"/>
      <c r="F29" s="7"/>
      <c r="G29" s="36"/>
      <c r="H29" s="36"/>
    </row>
    <row r="30" spans="1:8" x14ac:dyDescent="0.2">
      <c r="A30" s="12" t="s">
        <v>18</v>
      </c>
      <c r="B30" s="55" t="s">
        <v>117</v>
      </c>
      <c r="C30" s="45">
        <v>0</v>
      </c>
      <c r="D30" s="5">
        <v>0</v>
      </c>
      <c r="E30" s="3"/>
      <c r="F30" s="3"/>
    </row>
    <row r="31" spans="1:8" x14ac:dyDescent="0.2">
      <c r="A31" s="12" t="s">
        <v>19</v>
      </c>
      <c r="B31" s="55" t="s">
        <v>117</v>
      </c>
      <c r="C31" s="45">
        <v>0</v>
      </c>
      <c r="D31" s="5">
        <v>0</v>
      </c>
      <c r="E31" s="3"/>
      <c r="F31" s="3"/>
    </row>
    <row r="32" spans="1:8" s="41" customFormat="1" ht="22.5" x14ac:dyDescent="0.2">
      <c r="A32" s="37" t="s">
        <v>22</v>
      </c>
      <c r="B32" s="56" t="s">
        <v>117</v>
      </c>
      <c r="C32" s="46">
        <v>0</v>
      </c>
      <c r="D32" s="38">
        <v>0</v>
      </c>
      <c r="E32" s="39"/>
      <c r="F32" s="39"/>
      <c r="G32" s="40"/>
      <c r="H32" s="40"/>
    </row>
    <row r="33" spans="1:8" x14ac:dyDescent="0.2">
      <c r="A33" s="12" t="s">
        <v>18</v>
      </c>
      <c r="B33" s="55" t="s">
        <v>117</v>
      </c>
      <c r="C33" s="45">
        <v>0</v>
      </c>
      <c r="D33" s="5">
        <v>0</v>
      </c>
      <c r="E33" s="3"/>
      <c r="F33" s="3"/>
    </row>
    <row r="34" spans="1:8" x14ac:dyDescent="0.2">
      <c r="A34" s="12" t="s">
        <v>19</v>
      </c>
      <c r="B34" s="55" t="s">
        <v>117</v>
      </c>
      <c r="C34" s="45">
        <v>0</v>
      </c>
      <c r="D34" s="5">
        <v>0</v>
      </c>
      <c r="E34" s="3"/>
      <c r="F34" s="3"/>
    </row>
    <row r="35" spans="1:8" x14ac:dyDescent="0.2">
      <c r="A35" s="11" t="s">
        <v>23</v>
      </c>
      <c r="B35" s="55" t="s">
        <v>117</v>
      </c>
      <c r="C35" s="45">
        <v>0</v>
      </c>
      <c r="D35" s="5">
        <v>0</v>
      </c>
      <c r="E35" s="3"/>
      <c r="F35" s="3"/>
    </row>
    <row r="36" spans="1:8" s="6" customFormat="1" x14ac:dyDescent="0.2">
      <c r="A36" s="27" t="s">
        <v>2</v>
      </c>
      <c r="B36" s="67">
        <v>31985512</v>
      </c>
      <c r="C36" s="46">
        <v>31818845</v>
      </c>
      <c r="D36" s="33">
        <f t="shared" si="0"/>
        <v>5.2379965394721275E-3</v>
      </c>
      <c r="E36" s="7"/>
      <c r="F36" s="7"/>
      <c r="G36" s="36"/>
      <c r="H36" s="36"/>
    </row>
    <row r="37" spans="1:8" x14ac:dyDescent="0.2">
      <c r="A37" s="11" t="s">
        <v>24</v>
      </c>
      <c r="B37" s="55">
        <v>31818845</v>
      </c>
      <c r="C37" s="45">
        <v>31818845</v>
      </c>
      <c r="D37" s="32">
        <f t="shared" si="0"/>
        <v>0</v>
      </c>
      <c r="E37" s="3"/>
      <c r="F37" s="3"/>
    </row>
    <row r="38" spans="1:8" x14ac:dyDescent="0.2">
      <c r="A38" s="11" t="s">
        <v>25</v>
      </c>
      <c r="B38" s="55" t="s">
        <v>117</v>
      </c>
      <c r="C38" s="45">
        <v>0</v>
      </c>
      <c r="D38" s="5">
        <v>0</v>
      </c>
      <c r="E38" s="3"/>
      <c r="F38" s="3"/>
    </row>
    <row r="39" spans="1:8" x14ac:dyDescent="0.2">
      <c r="A39" s="11" t="s">
        <v>26</v>
      </c>
      <c r="B39" s="55" t="s">
        <v>117</v>
      </c>
      <c r="C39" s="45">
        <v>0</v>
      </c>
      <c r="D39" s="5">
        <v>0</v>
      </c>
      <c r="E39" s="3"/>
      <c r="F39" s="3"/>
    </row>
    <row r="40" spans="1:8" x14ac:dyDescent="0.2">
      <c r="A40" s="11" t="s">
        <v>27</v>
      </c>
      <c r="B40" s="55" t="s">
        <v>117</v>
      </c>
      <c r="C40" s="45">
        <v>0</v>
      </c>
      <c r="D40" s="5">
        <v>0</v>
      </c>
      <c r="E40" s="3"/>
      <c r="F40" s="3"/>
    </row>
    <row r="41" spans="1:8" x14ac:dyDescent="0.2">
      <c r="A41" s="11" t="s">
        <v>28</v>
      </c>
      <c r="B41" s="55">
        <v>166667</v>
      </c>
      <c r="C41" s="45">
        <v>0</v>
      </c>
      <c r="D41" s="5">
        <v>0</v>
      </c>
      <c r="E41" s="3"/>
      <c r="F41" s="3"/>
    </row>
    <row r="42" spans="1:8" x14ac:dyDescent="0.2">
      <c r="A42" s="11" t="s">
        <v>29</v>
      </c>
      <c r="B42" s="55">
        <v>734004</v>
      </c>
      <c r="C42" s="45">
        <v>734004</v>
      </c>
      <c r="D42" s="32">
        <f t="shared" si="0"/>
        <v>0</v>
      </c>
      <c r="E42" s="3"/>
      <c r="F42" s="3"/>
    </row>
    <row r="43" spans="1:8" x14ac:dyDescent="0.2">
      <c r="A43" s="11" t="s">
        <v>30</v>
      </c>
      <c r="B43" s="55">
        <v>31716735</v>
      </c>
      <c r="C43" s="45">
        <v>0</v>
      </c>
      <c r="D43" s="5">
        <v>0</v>
      </c>
      <c r="E43" s="3"/>
      <c r="F43" s="3"/>
    </row>
    <row r="44" spans="1:8" x14ac:dyDescent="0.2">
      <c r="A44" s="11" t="s">
        <v>31</v>
      </c>
      <c r="B44" s="55">
        <v>826434</v>
      </c>
      <c r="C44" s="45">
        <v>406683</v>
      </c>
      <c r="D44" s="32">
        <f t="shared" si="0"/>
        <v>1.0321331356363557</v>
      </c>
      <c r="E44" s="3"/>
      <c r="F44" s="3"/>
    </row>
    <row r="45" spans="1:8" x14ac:dyDescent="0.2">
      <c r="A45" s="11" t="s">
        <v>32</v>
      </c>
      <c r="B45" s="55">
        <v>-265281</v>
      </c>
      <c r="C45" s="45">
        <v>-65280</v>
      </c>
      <c r="D45" s="32">
        <f t="shared" si="0"/>
        <v>3.0637408088235296</v>
      </c>
      <c r="E45" s="3"/>
      <c r="F45" s="3"/>
    </row>
    <row r="46" spans="1:8" x14ac:dyDescent="0.2">
      <c r="A46" s="11" t="s">
        <v>33</v>
      </c>
      <c r="B46" s="55" t="s">
        <v>117</v>
      </c>
      <c r="C46" s="45">
        <v>0</v>
      </c>
      <c r="D46" s="5">
        <v>0</v>
      </c>
      <c r="E46" s="3"/>
      <c r="F46" s="3"/>
    </row>
    <row r="47" spans="1:8" x14ac:dyDescent="0.2">
      <c r="A47" s="11" t="s">
        <v>34</v>
      </c>
      <c r="B47" s="55" t="s">
        <v>117</v>
      </c>
      <c r="C47" s="45">
        <v>0</v>
      </c>
      <c r="D47" s="5">
        <v>0</v>
      </c>
      <c r="E47" s="3"/>
      <c r="F47" s="3"/>
    </row>
    <row r="48" spans="1:8" x14ac:dyDescent="0.2">
      <c r="A48" s="11" t="s">
        <v>35</v>
      </c>
      <c r="B48" s="55">
        <v>46089200</v>
      </c>
      <c r="C48" s="45">
        <v>32364362</v>
      </c>
      <c r="D48" s="32">
        <f t="shared" si="0"/>
        <v>0.42407256475502281</v>
      </c>
      <c r="E48" s="3"/>
      <c r="F48" s="3"/>
    </row>
    <row r="49" spans="1:8" x14ac:dyDescent="0.2">
      <c r="A49" s="11" t="s">
        <v>36</v>
      </c>
      <c r="B49" s="55">
        <v>22672945</v>
      </c>
      <c r="C49" s="45">
        <v>13940230</v>
      </c>
      <c r="D49" s="32">
        <f t="shared" si="0"/>
        <v>0.62643980766457941</v>
      </c>
      <c r="E49" s="3"/>
      <c r="F49" s="3"/>
    </row>
    <row r="50" spans="1:8" x14ac:dyDescent="0.2">
      <c r="A50" s="11" t="s">
        <v>37</v>
      </c>
      <c r="B50" s="55">
        <v>-419751</v>
      </c>
      <c r="C50" s="45">
        <v>-222572</v>
      </c>
      <c r="D50" s="5">
        <v>0</v>
      </c>
      <c r="E50" s="3"/>
      <c r="F50" s="3"/>
    </row>
    <row r="51" spans="1:8" x14ac:dyDescent="0.2">
      <c r="A51" s="11" t="s">
        <v>38</v>
      </c>
      <c r="B51" s="55" t="s">
        <v>117</v>
      </c>
      <c r="C51" s="45">
        <v>685158</v>
      </c>
      <c r="D51" s="66" t="s">
        <v>108</v>
      </c>
      <c r="E51" s="3"/>
      <c r="F51" s="3"/>
    </row>
    <row r="52" spans="1:8" s="6" customFormat="1" x14ac:dyDescent="0.2">
      <c r="A52" s="27" t="s">
        <v>39</v>
      </c>
      <c r="B52" s="67">
        <v>133339798</v>
      </c>
      <c r="C52" s="46">
        <v>79661430</v>
      </c>
      <c r="D52" s="33">
        <f t="shared" si="0"/>
        <v>0.67383133845325149</v>
      </c>
      <c r="E52" s="7"/>
      <c r="F52" s="7"/>
      <c r="G52" s="36"/>
      <c r="H52" s="36"/>
    </row>
    <row r="53" spans="1:8" x14ac:dyDescent="0.2">
      <c r="A53" s="14"/>
    </row>
    <row r="54" spans="1:8" x14ac:dyDescent="0.2">
      <c r="A54" s="15"/>
    </row>
  </sheetData>
  <mergeCells count="4">
    <mergeCell ref="A1:D1"/>
    <mergeCell ref="A2:D2"/>
    <mergeCell ref="A3:D3"/>
    <mergeCell ref="A4:D4"/>
  </mergeCells>
  <pageMargins left="0.2" right="0.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013CF-DDD8-40BC-9297-6A3067A2F8D3}">
  <sheetPr>
    <tabColor rgb="FFFFC000"/>
    <pageSetUpPr fitToPage="1"/>
  </sheetPr>
  <dimension ref="A1:D85"/>
  <sheetViews>
    <sheetView showGridLines="0" topLeftCell="A3" zoomScale="120" zoomScaleNormal="120" workbookViewId="0">
      <selection activeCell="D8" sqref="D8"/>
    </sheetView>
  </sheetViews>
  <sheetFormatPr defaultRowHeight="11.25" outlineLevelRow="1" x14ac:dyDescent="0.2"/>
  <cols>
    <col min="1" max="1" width="54.1640625" style="11" customWidth="1"/>
    <col min="2" max="2" width="18.83203125" customWidth="1"/>
    <col min="3" max="3" width="20.5" customWidth="1"/>
    <col min="4" max="4" width="10" style="6" customWidth="1"/>
  </cols>
  <sheetData>
    <row r="1" spans="1:4" ht="15" x14ac:dyDescent="0.2">
      <c r="A1" s="68" t="s">
        <v>99</v>
      </c>
      <c r="B1" s="68"/>
      <c r="C1" s="68"/>
      <c r="D1" s="68"/>
    </row>
    <row r="2" spans="1:4" ht="15" x14ac:dyDescent="0.2">
      <c r="A2" s="68" t="s">
        <v>107</v>
      </c>
      <c r="B2" s="68"/>
      <c r="C2" s="68"/>
      <c r="D2" s="68"/>
    </row>
    <row r="3" spans="1:4" ht="15" x14ac:dyDescent="0.2">
      <c r="A3" s="68" t="s">
        <v>114</v>
      </c>
      <c r="B3" s="68"/>
      <c r="C3" s="68"/>
      <c r="D3" s="68"/>
    </row>
    <row r="4" spans="1:4" ht="15" x14ac:dyDescent="0.2">
      <c r="A4" s="68" t="s">
        <v>101</v>
      </c>
      <c r="B4" s="68"/>
      <c r="C4" s="68"/>
      <c r="D4" s="68"/>
    </row>
    <row r="5" spans="1:4" x14ac:dyDescent="0.2">
      <c r="A5" s="9"/>
      <c r="B5" s="24"/>
      <c r="C5" s="24"/>
    </row>
    <row r="6" spans="1:4" ht="16.5" customHeight="1" x14ac:dyDescent="0.2">
      <c r="A6" s="16"/>
      <c r="B6" s="22" t="s">
        <v>115</v>
      </c>
      <c r="C6" s="22" t="s">
        <v>116</v>
      </c>
      <c r="D6" s="23" t="s">
        <v>102</v>
      </c>
    </row>
    <row r="7" spans="1:4" x14ac:dyDescent="0.2">
      <c r="A7" s="17"/>
      <c r="B7" s="42"/>
      <c r="C7" s="42"/>
    </row>
    <row r="8" spans="1:4" x14ac:dyDescent="0.2">
      <c r="A8" s="27" t="s">
        <v>3</v>
      </c>
      <c r="B8" s="57">
        <v>150886163</v>
      </c>
      <c r="C8" s="60">
        <v>150789463.09999999</v>
      </c>
      <c r="D8" s="44">
        <f>(B8-C8)/C8</f>
        <v>6.4129083035382171E-4</v>
      </c>
    </row>
    <row r="9" spans="1:4" x14ac:dyDescent="0.2">
      <c r="A9" s="11" t="s">
        <v>40</v>
      </c>
      <c r="B9" s="61">
        <v>149450504</v>
      </c>
      <c r="C9" s="62">
        <v>146569859.47</v>
      </c>
      <c r="D9" s="34">
        <f t="shared" ref="D9:D72" si="0">(B9-C9)/C9</f>
        <v>1.9653730585650273E-2</v>
      </c>
    </row>
    <row r="10" spans="1:4" x14ac:dyDescent="0.2">
      <c r="A10" s="11" t="s">
        <v>41</v>
      </c>
      <c r="B10" s="63">
        <v>1542345</v>
      </c>
      <c r="C10" s="64">
        <v>4269815.6300000008</v>
      </c>
      <c r="D10" s="34">
        <f t="shared" si="0"/>
        <v>-0.63877948519290051</v>
      </c>
    </row>
    <row r="11" spans="1:4" x14ac:dyDescent="0.2">
      <c r="A11" s="11" t="s">
        <v>42</v>
      </c>
      <c r="B11" s="61">
        <v>-106686</v>
      </c>
      <c r="C11" s="62">
        <v>-50212</v>
      </c>
      <c r="D11" s="34">
        <f t="shared" si="0"/>
        <v>1.124711224408508</v>
      </c>
    </row>
    <row r="12" spans="1:4" ht="22.5" x14ac:dyDescent="0.2">
      <c r="A12" s="11" t="s">
        <v>43</v>
      </c>
      <c r="B12" s="61" t="s">
        <v>118</v>
      </c>
      <c r="C12" s="62">
        <v>0</v>
      </c>
      <c r="D12" s="65">
        <v>0</v>
      </c>
    </row>
    <row r="13" spans="1:4" x14ac:dyDescent="0.2">
      <c r="A13" s="11" t="s">
        <v>112</v>
      </c>
      <c r="B13" s="61" t="s">
        <v>118</v>
      </c>
      <c r="C13" s="62">
        <v>0</v>
      </c>
      <c r="D13" s="65">
        <v>0</v>
      </c>
    </row>
    <row r="14" spans="1:4" x14ac:dyDescent="0.2">
      <c r="A14" s="11" t="s">
        <v>44</v>
      </c>
      <c r="B14" s="61">
        <v>45726117</v>
      </c>
      <c r="C14" s="62">
        <v>31192980.266292389</v>
      </c>
      <c r="D14" s="34">
        <f t="shared" si="0"/>
        <v>0.46591049042570454</v>
      </c>
    </row>
    <row r="15" spans="1:4" x14ac:dyDescent="0.2">
      <c r="A15" s="11" t="s">
        <v>45</v>
      </c>
      <c r="B15" s="61" t="s">
        <v>118</v>
      </c>
      <c r="C15" s="62">
        <v>0</v>
      </c>
      <c r="D15" s="65">
        <v>0</v>
      </c>
    </row>
    <row r="16" spans="1:4" x14ac:dyDescent="0.2">
      <c r="A16" s="11" t="s">
        <v>46</v>
      </c>
      <c r="B16" s="61">
        <v>8274578</v>
      </c>
      <c r="C16" s="62">
        <v>7286170.6767070033</v>
      </c>
      <c r="D16" s="34">
        <f t="shared" si="0"/>
        <v>0.13565525255300623</v>
      </c>
    </row>
    <row r="17" spans="1:4" x14ac:dyDescent="0.2">
      <c r="A17" s="11" t="s">
        <v>47</v>
      </c>
      <c r="B17" s="61">
        <v>1357085</v>
      </c>
      <c r="C17" s="62">
        <v>0</v>
      </c>
      <c r="D17" s="65">
        <v>0</v>
      </c>
    </row>
    <row r="18" spans="1:4" x14ac:dyDescent="0.2">
      <c r="A18" s="11" t="s">
        <v>48</v>
      </c>
      <c r="B18" s="61" t="s">
        <v>118</v>
      </c>
      <c r="C18" s="62">
        <v>0</v>
      </c>
      <c r="D18" s="65">
        <v>0</v>
      </c>
    </row>
    <row r="19" spans="1:4" x14ac:dyDescent="0.2">
      <c r="A19" s="11" t="s">
        <v>49</v>
      </c>
      <c r="B19" s="61">
        <v>27127826</v>
      </c>
      <c r="C19" s="62">
        <v>14773481</v>
      </c>
      <c r="D19" s="34">
        <f t="shared" si="0"/>
        <v>0.83625145624108499</v>
      </c>
    </row>
    <row r="20" spans="1:4" x14ac:dyDescent="0.2">
      <c r="A20" s="11" t="s">
        <v>50</v>
      </c>
      <c r="B20" s="61">
        <v>1352978</v>
      </c>
      <c r="C20" s="62">
        <v>1379598.5726980709</v>
      </c>
      <c r="D20" s="34">
        <f t="shared" si="0"/>
        <v>-1.9295883037925475E-2</v>
      </c>
    </row>
    <row r="21" spans="1:4" x14ac:dyDescent="0.2">
      <c r="A21" s="18" t="s">
        <v>51</v>
      </c>
      <c r="B21" s="61">
        <v>66012</v>
      </c>
      <c r="C21" s="62">
        <v>132023</v>
      </c>
      <c r="D21" s="34">
        <f t="shared" si="0"/>
        <v>-0.49999621278110634</v>
      </c>
    </row>
    <row r="22" spans="1:4" x14ac:dyDescent="0.2">
      <c r="A22" s="18" t="s">
        <v>52</v>
      </c>
      <c r="B22" s="61" t="s">
        <v>118</v>
      </c>
      <c r="C22" s="62">
        <v>0</v>
      </c>
      <c r="D22" s="65">
        <v>0</v>
      </c>
    </row>
    <row r="23" spans="1:4" x14ac:dyDescent="0.2">
      <c r="A23" s="37" t="s">
        <v>4</v>
      </c>
      <c r="B23" s="57">
        <v>234724747</v>
      </c>
      <c r="C23" s="60">
        <v>205421693.61569744</v>
      </c>
      <c r="D23" s="44">
        <f t="shared" si="0"/>
        <v>0.14264829029753137</v>
      </c>
    </row>
    <row r="24" spans="1:4" x14ac:dyDescent="0.2">
      <c r="A24" s="11" t="s">
        <v>53</v>
      </c>
      <c r="B24" s="61">
        <v>110700989</v>
      </c>
      <c r="C24" s="62">
        <v>102471382.45999999</v>
      </c>
      <c r="D24" s="34">
        <f t="shared" si="0"/>
        <v>8.0311266837962858E-2</v>
      </c>
    </row>
    <row r="25" spans="1:4" x14ac:dyDescent="0.2">
      <c r="A25" s="11" t="s">
        <v>54</v>
      </c>
      <c r="B25" s="63">
        <v>2113045</v>
      </c>
      <c r="C25" s="64">
        <v>1878984.53</v>
      </c>
      <c r="D25" s="34">
        <f t="shared" si="0"/>
        <v>0.12456753435857185</v>
      </c>
    </row>
    <row r="26" spans="1:4" x14ac:dyDescent="0.2">
      <c r="A26" s="11" t="s">
        <v>55</v>
      </c>
      <c r="B26" s="63">
        <v>4035022</v>
      </c>
      <c r="C26" s="64">
        <v>3567240</v>
      </c>
      <c r="D26" s="34">
        <f t="shared" si="0"/>
        <v>0.13113275249212275</v>
      </c>
    </row>
    <row r="27" spans="1:4" x14ac:dyDescent="0.2">
      <c r="A27" s="11" t="s">
        <v>56</v>
      </c>
      <c r="B27" s="63">
        <v>1282450</v>
      </c>
      <c r="C27" s="64">
        <v>528394.05465161055</v>
      </c>
      <c r="D27" s="34">
        <f t="shared" si="0"/>
        <v>1.427071214579744</v>
      </c>
    </row>
    <row r="28" spans="1:4" x14ac:dyDescent="0.2">
      <c r="A28" s="11" t="s">
        <v>57</v>
      </c>
      <c r="B28" s="61">
        <v>-88938</v>
      </c>
      <c r="C28" s="62">
        <v>-833066</v>
      </c>
      <c r="D28" s="34">
        <f t="shared" si="0"/>
        <v>-0.89324015144058211</v>
      </c>
    </row>
    <row r="29" spans="1:4" x14ac:dyDescent="0.2">
      <c r="A29" s="37" t="s">
        <v>5</v>
      </c>
      <c r="B29" s="57">
        <v>25692226</v>
      </c>
      <c r="C29" s="60">
        <v>23186709</v>
      </c>
      <c r="D29" s="44">
        <f t="shared" si="0"/>
        <v>0.10805832772559487</v>
      </c>
    </row>
    <row r="30" spans="1:4" x14ac:dyDescent="0.2">
      <c r="A30" s="11" t="s">
        <v>58</v>
      </c>
      <c r="B30" s="61">
        <v>25117003</v>
      </c>
      <c r="C30" s="62">
        <v>22687700</v>
      </c>
      <c r="D30" s="34">
        <f t="shared" si="0"/>
        <v>0.10707577233478933</v>
      </c>
    </row>
    <row r="31" spans="1:4" x14ac:dyDescent="0.2">
      <c r="A31" s="11" t="s">
        <v>59</v>
      </c>
      <c r="B31" s="61">
        <v>575223</v>
      </c>
      <c r="C31" s="62">
        <v>499009</v>
      </c>
      <c r="D31" s="34">
        <f t="shared" si="0"/>
        <v>0.15273071227172255</v>
      </c>
    </row>
    <row r="32" spans="1:4" ht="22.5" x14ac:dyDescent="0.2">
      <c r="A32" s="37" t="s">
        <v>6</v>
      </c>
      <c r="B32" s="57">
        <v>20890111</v>
      </c>
      <c r="C32" s="60">
        <v>19176413.92662257</v>
      </c>
      <c r="D32" s="44">
        <f t="shared" si="0"/>
        <v>8.9364835361543216E-2</v>
      </c>
    </row>
    <row r="33" spans="1:4" x14ac:dyDescent="0.2">
      <c r="A33" s="11" t="s">
        <v>60</v>
      </c>
      <c r="B33" s="61">
        <v>20891070</v>
      </c>
      <c r="C33" s="62">
        <v>19177132.92662257</v>
      </c>
      <c r="D33" s="34">
        <f t="shared" si="0"/>
        <v>8.9373999749361124E-2</v>
      </c>
    </row>
    <row r="34" spans="1:4" x14ac:dyDescent="0.2">
      <c r="A34" s="11" t="s">
        <v>61</v>
      </c>
      <c r="B34" s="61">
        <v>-959</v>
      </c>
      <c r="C34" s="62">
        <v>-719</v>
      </c>
      <c r="D34" s="65">
        <v>0</v>
      </c>
    </row>
    <row r="35" spans="1:4" x14ac:dyDescent="0.2">
      <c r="A35" s="37" t="s">
        <v>7</v>
      </c>
      <c r="B35" s="57">
        <v>1746281</v>
      </c>
      <c r="C35" s="60">
        <v>-880469</v>
      </c>
      <c r="D35" s="44">
        <f t="shared" si="0"/>
        <v>-2.9833531901747818</v>
      </c>
    </row>
    <row r="36" spans="1:4" x14ac:dyDescent="0.2">
      <c r="A36" s="11" t="s">
        <v>62</v>
      </c>
      <c r="B36" s="61">
        <v>218255</v>
      </c>
      <c r="C36" s="62">
        <v>1757557</v>
      </c>
      <c r="D36" s="34">
        <f t="shared" si="0"/>
        <v>-0.87581910572459387</v>
      </c>
    </row>
    <row r="37" spans="1:4" x14ac:dyDescent="0.2">
      <c r="A37" s="11" t="s">
        <v>63</v>
      </c>
      <c r="B37" s="61">
        <v>1964536</v>
      </c>
      <c r="C37" s="62">
        <v>877088</v>
      </c>
      <c r="D37" s="34">
        <f t="shared" si="0"/>
        <v>1.23983910394396</v>
      </c>
    </row>
    <row r="38" spans="1:4" x14ac:dyDescent="0.2">
      <c r="A38" s="37" t="s">
        <v>8</v>
      </c>
      <c r="B38" s="57">
        <v>37230054</v>
      </c>
      <c r="C38" s="60">
        <v>30787376.039999999</v>
      </c>
      <c r="D38" s="44">
        <f t="shared" si="0"/>
        <v>0.20926362648214827</v>
      </c>
    </row>
    <row r="39" spans="1:4" x14ac:dyDescent="0.2">
      <c r="A39" s="11" t="s">
        <v>64</v>
      </c>
      <c r="B39" s="61">
        <v>34905582</v>
      </c>
      <c r="C39" s="62">
        <v>29305792.41</v>
      </c>
      <c r="D39" s="34">
        <f t="shared" si="0"/>
        <v>0.19108132316153262</v>
      </c>
    </row>
    <row r="40" spans="1:4" ht="33.75" x14ac:dyDescent="0.2">
      <c r="A40" s="11" t="s">
        <v>65</v>
      </c>
      <c r="B40" s="61">
        <v>791813</v>
      </c>
      <c r="C40" s="62">
        <v>594779</v>
      </c>
      <c r="D40" s="34">
        <f t="shared" si="0"/>
        <v>0.33127262394939971</v>
      </c>
    </row>
    <row r="41" spans="1:4" x14ac:dyDescent="0.2">
      <c r="A41" s="11" t="s">
        <v>66</v>
      </c>
      <c r="B41" s="61" t="s">
        <v>118</v>
      </c>
      <c r="C41" s="62">
        <v>0</v>
      </c>
      <c r="D41" s="65">
        <v>0</v>
      </c>
    </row>
    <row r="42" spans="1:4" x14ac:dyDescent="0.2">
      <c r="A42" s="11" t="s">
        <v>67</v>
      </c>
      <c r="B42" s="61">
        <v>484698</v>
      </c>
      <c r="C42" s="62">
        <v>0</v>
      </c>
      <c r="D42" s="65">
        <v>0</v>
      </c>
    </row>
    <row r="43" spans="1:4" x14ac:dyDescent="0.2">
      <c r="A43" s="11" t="s">
        <v>68</v>
      </c>
      <c r="B43" s="61" t="s">
        <v>118</v>
      </c>
      <c r="C43" s="62">
        <v>0</v>
      </c>
      <c r="D43" s="65">
        <v>0</v>
      </c>
    </row>
    <row r="44" spans="1:4" x14ac:dyDescent="0.2">
      <c r="A44" s="11" t="s">
        <v>69</v>
      </c>
      <c r="B44" s="61">
        <v>1047961</v>
      </c>
      <c r="C44" s="62">
        <v>886804.63</v>
      </c>
      <c r="D44" s="34">
        <f t="shared" si="0"/>
        <v>0.18172702819560155</v>
      </c>
    </row>
    <row r="45" spans="1:4" ht="33.75" x14ac:dyDescent="0.2">
      <c r="A45" s="11" t="s">
        <v>70</v>
      </c>
      <c r="B45" s="61" t="s">
        <v>118</v>
      </c>
      <c r="C45" s="62">
        <v>0</v>
      </c>
      <c r="D45" s="65">
        <v>0</v>
      </c>
    </row>
    <row r="46" spans="1:4" x14ac:dyDescent="0.2">
      <c r="A46" s="37" t="s">
        <v>71</v>
      </c>
      <c r="B46" s="58">
        <v>-79923</v>
      </c>
      <c r="C46" s="60">
        <v>64086</v>
      </c>
      <c r="D46" s="44">
        <f t="shared" si="0"/>
        <v>-2.2471210560808914</v>
      </c>
    </row>
    <row r="47" spans="1:4" x14ac:dyDescent="0.2">
      <c r="A47" s="19" t="s">
        <v>72</v>
      </c>
      <c r="B47" s="61">
        <v>381709</v>
      </c>
      <c r="C47" s="62">
        <v>302017</v>
      </c>
      <c r="D47" s="34">
        <f t="shared" si="0"/>
        <v>0.26386594132118391</v>
      </c>
    </row>
    <row r="48" spans="1:4" x14ac:dyDescent="0.2">
      <c r="A48" s="19" t="s">
        <v>73</v>
      </c>
      <c r="B48" s="61">
        <v>301786</v>
      </c>
      <c r="C48" s="62">
        <v>366103</v>
      </c>
      <c r="D48" s="34">
        <f t="shared" si="0"/>
        <v>-0.17568006817753473</v>
      </c>
    </row>
    <row r="49" spans="1:4" x14ac:dyDescent="0.2">
      <c r="A49" s="37" t="s">
        <v>9</v>
      </c>
      <c r="B49" s="58">
        <v>200188600</v>
      </c>
      <c r="C49" s="60">
        <v>181579817.01127416</v>
      </c>
      <c r="D49" s="44">
        <f t="shared" si="0"/>
        <v>0.10248266186748296</v>
      </c>
    </row>
    <row r="50" spans="1:4" x14ac:dyDescent="0.2">
      <c r="A50" s="37" t="s">
        <v>74</v>
      </c>
      <c r="B50" s="58">
        <v>34536147</v>
      </c>
      <c r="C50" s="60">
        <v>23841876.604423285</v>
      </c>
      <c r="D50" s="44">
        <f t="shared" si="0"/>
        <v>0.4485498592670617</v>
      </c>
    </row>
    <row r="51" spans="1:4" x14ac:dyDescent="0.2">
      <c r="A51" s="11" t="s">
        <v>75</v>
      </c>
      <c r="B51" s="61" t="s">
        <v>118</v>
      </c>
      <c r="C51" s="62">
        <v>0</v>
      </c>
      <c r="D51" s="65">
        <v>0</v>
      </c>
    </row>
    <row r="52" spans="1:4" x14ac:dyDescent="0.2">
      <c r="A52" s="19" t="s">
        <v>76</v>
      </c>
      <c r="B52" s="61" t="s">
        <v>118</v>
      </c>
      <c r="C52" s="62">
        <v>0</v>
      </c>
      <c r="D52" s="65">
        <v>0</v>
      </c>
    </row>
    <row r="53" spans="1:4" x14ac:dyDescent="0.2">
      <c r="A53" s="11" t="s">
        <v>77</v>
      </c>
      <c r="B53" s="61">
        <v>108555</v>
      </c>
      <c r="C53" s="62">
        <v>116142.78000000003</v>
      </c>
      <c r="D53" s="34">
        <f t="shared" si="0"/>
        <v>-6.5331482507995989E-2</v>
      </c>
    </row>
    <row r="54" spans="1:4" x14ac:dyDescent="0.2">
      <c r="A54" s="19" t="s">
        <v>76</v>
      </c>
      <c r="B54" s="61">
        <v>342093</v>
      </c>
      <c r="C54" s="62">
        <v>197642</v>
      </c>
      <c r="D54" s="34">
        <f t="shared" si="0"/>
        <v>0.73087198065188574</v>
      </c>
    </row>
    <row r="55" spans="1:4" ht="22.5" x14ac:dyDescent="0.2">
      <c r="A55" s="11" t="s">
        <v>78</v>
      </c>
      <c r="B55" s="61" t="s">
        <v>118</v>
      </c>
      <c r="C55" s="62">
        <v>0</v>
      </c>
      <c r="D55" s="65">
        <v>0</v>
      </c>
    </row>
    <row r="56" spans="1:4" x14ac:dyDescent="0.2">
      <c r="A56" s="11" t="s">
        <v>79</v>
      </c>
      <c r="B56" s="61">
        <v>2672752</v>
      </c>
      <c r="C56" s="62">
        <v>2008887</v>
      </c>
      <c r="D56" s="34">
        <f t="shared" si="0"/>
        <v>0.33046408284786549</v>
      </c>
    </row>
    <row r="57" spans="1:4" x14ac:dyDescent="0.2">
      <c r="A57" s="19" t="s">
        <v>80</v>
      </c>
      <c r="B57" s="61" t="s">
        <v>118</v>
      </c>
      <c r="C57" s="62">
        <v>0</v>
      </c>
      <c r="D57" s="65">
        <v>0</v>
      </c>
    </row>
    <row r="58" spans="1:4" x14ac:dyDescent="0.2">
      <c r="A58" s="37" t="s">
        <v>10</v>
      </c>
      <c r="B58" s="57">
        <v>2781307</v>
      </c>
      <c r="C58" s="60">
        <v>2125029.59</v>
      </c>
      <c r="D58" s="44">
        <f t="shared" si="0"/>
        <v>0.30883212783874703</v>
      </c>
    </row>
    <row r="59" spans="1:4" ht="22.5" x14ac:dyDescent="0.2">
      <c r="A59" s="37" t="s">
        <v>81</v>
      </c>
      <c r="B59" s="58" t="s">
        <v>118</v>
      </c>
      <c r="C59" s="60">
        <v>0</v>
      </c>
      <c r="D59" s="38">
        <v>0</v>
      </c>
    </row>
    <row r="60" spans="1:4" x14ac:dyDescent="0.2">
      <c r="A60" s="19" t="s">
        <v>72</v>
      </c>
      <c r="B60" s="61" t="s">
        <v>118</v>
      </c>
      <c r="C60" s="59">
        <v>0</v>
      </c>
      <c r="D60" s="65">
        <v>0</v>
      </c>
    </row>
    <row r="61" spans="1:4" x14ac:dyDescent="0.2">
      <c r="A61" s="19" t="s">
        <v>73</v>
      </c>
      <c r="B61" s="61" t="s">
        <v>118</v>
      </c>
      <c r="C61" s="62">
        <v>0</v>
      </c>
      <c r="D61" s="65">
        <v>0</v>
      </c>
    </row>
    <row r="62" spans="1:4" x14ac:dyDescent="0.2">
      <c r="A62" s="11" t="s">
        <v>82</v>
      </c>
      <c r="B62" s="61">
        <v>6959086</v>
      </c>
      <c r="C62" s="62">
        <v>7233267.4800000004</v>
      </c>
      <c r="D62" s="34">
        <f t="shared" si="0"/>
        <v>-3.7905618831062561E-2</v>
      </c>
    </row>
    <row r="63" spans="1:4" x14ac:dyDescent="0.2">
      <c r="A63" s="19" t="s">
        <v>83</v>
      </c>
      <c r="B63" s="61">
        <v>223132</v>
      </c>
      <c r="C63" s="62">
        <v>209868</v>
      </c>
      <c r="D63" s="34">
        <f t="shared" si="0"/>
        <v>6.3201631501705838E-2</v>
      </c>
    </row>
    <row r="64" spans="1:4" x14ac:dyDescent="0.2">
      <c r="A64" s="11" t="s">
        <v>84</v>
      </c>
      <c r="B64" s="61">
        <v>3560388</v>
      </c>
      <c r="C64" s="62">
        <v>1205385</v>
      </c>
      <c r="D64" s="34">
        <f t="shared" si="0"/>
        <v>1.9537351136773728</v>
      </c>
    </row>
    <row r="65" spans="1:4" x14ac:dyDescent="0.2">
      <c r="A65" s="37" t="s">
        <v>85</v>
      </c>
      <c r="B65" s="58">
        <v>10519474</v>
      </c>
      <c r="C65" s="60">
        <v>8438652.4800000004</v>
      </c>
      <c r="D65" s="44">
        <f t="shared" si="0"/>
        <v>0.24658220313392967</v>
      </c>
    </row>
    <row r="66" spans="1:4" x14ac:dyDescent="0.2">
      <c r="A66" s="37" t="s">
        <v>86</v>
      </c>
      <c r="B66" s="58">
        <v>-7738167</v>
      </c>
      <c r="C66" s="60">
        <v>-6313622.8900000006</v>
      </c>
      <c r="D66" s="44">
        <f t="shared" si="0"/>
        <v>0.22563021815197443</v>
      </c>
    </row>
    <row r="67" spans="1:4" x14ac:dyDescent="0.2">
      <c r="A67" s="37" t="s">
        <v>87</v>
      </c>
      <c r="B67" s="58">
        <v>237506054</v>
      </c>
      <c r="C67" s="60">
        <v>207546723.20569745</v>
      </c>
      <c r="D67" s="44">
        <f t="shared" si="0"/>
        <v>0.14434981353384299</v>
      </c>
    </row>
    <row r="68" spans="1:4" x14ac:dyDescent="0.2">
      <c r="A68" s="37" t="s">
        <v>88</v>
      </c>
      <c r="B68" s="58">
        <v>210708074</v>
      </c>
      <c r="C68" s="60">
        <v>190018469.49127415</v>
      </c>
      <c r="D68" s="44">
        <f t="shared" si="0"/>
        <v>0.10888207111717602</v>
      </c>
    </row>
    <row r="69" spans="1:4" x14ac:dyDescent="0.2">
      <c r="A69" s="37" t="s">
        <v>89</v>
      </c>
      <c r="B69" s="58">
        <v>26797980</v>
      </c>
      <c r="C69" s="60">
        <v>17528253.714423299</v>
      </c>
      <c r="D69" s="44">
        <f t="shared" si="0"/>
        <v>0.5288448259936479</v>
      </c>
    </row>
    <row r="70" spans="1:4" x14ac:dyDescent="0.2">
      <c r="A70" s="11" t="s">
        <v>90</v>
      </c>
      <c r="B70" s="61">
        <v>3714454</v>
      </c>
      <c r="C70" s="62">
        <v>3222146.6802344983</v>
      </c>
      <c r="D70" s="34">
        <f t="shared" si="0"/>
        <v>0.15278861225823306</v>
      </c>
    </row>
    <row r="71" spans="1:4" x14ac:dyDescent="0.2">
      <c r="A71" s="11" t="s">
        <v>91</v>
      </c>
      <c r="B71" s="61" t="s">
        <v>118</v>
      </c>
      <c r="C71" s="62">
        <v>0</v>
      </c>
      <c r="D71" s="65">
        <v>0</v>
      </c>
    </row>
    <row r="72" spans="1:4" x14ac:dyDescent="0.2">
      <c r="A72" s="11" t="s">
        <v>92</v>
      </c>
      <c r="B72" s="61">
        <v>16277</v>
      </c>
      <c r="C72" s="62">
        <v>33141</v>
      </c>
      <c r="D72" s="34">
        <f t="shared" si="0"/>
        <v>-0.50885609969524159</v>
      </c>
    </row>
    <row r="73" spans="1:4" ht="22.5" x14ac:dyDescent="0.2">
      <c r="A73" s="37" t="s">
        <v>93</v>
      </c>
      <c r="B73" s="58">
        <v>23067250</v>
      </c>
      <c r="C73" s="60">
        <v>14272966.0341888</v>
      </c>
      <c r="D73" s="44">
        <f t="shared" ref="D73:D75" si="1">(B73-C73)/C73</f>
        <v>0.61614971581560418</v>
      </c>
    </row>
    <row r="74" spans="1:4" x14ac:dyDescent="0.2">
      <c r="A74" s="11" t="s">
        <v>94</v>
      </c>
      <c r="B74" s="61">
        <v>394305</v>
      </c>
      <c r="C74" s="62">
        <v>332736</v>
      </c>
      <c r="D74" s="34">
        <f t="shared" si="1"/>
        <v>0.18503858915175994</v>
      </c>
    </row>
    <row r="75" spans="1:4" x14ac:dyDescent="0.2">
      <c r="A75" s="27" t="s">
        <v>95</v>
      </c>
      <c r="B75" s="57">
        <v>22672945</v>
      </c>
      <c r="C75" s="60">
        <v>13940230.0341888</v>
      </c>
      <c r="D75" s="44">
        <f t="shared" si="1"/>
        <v>0.62643980367569085</v>
      </c>
    </row>
    <row r="76" spans="1:4" hidden="1" outlineLevel="1" x14ac:dyDescent="0.2">
      <c r="A76" s="11">
        <v>0</v>
      </c>
    </row>
    <row r="77" spans="1:4" hidden="1" outlineLevel="1" x14ac:dyDescent="0.2">
      <c r="A77" s="20" t="s">
        <v>96</v>
      </c>
      <c r="B77" s="43" t="e">
        <f>SUM(#REF!)</f>
        <v>#REF!</v>
      </c>
      <c r="C77" s="43"/>
    </row>
    <row r="78" spans="1:4" hidden="1" outlineLevel="1" x14ac:dyDescent="0.2">
      <c r="A78" s="13" t="s">
        <v>97</v>
      </c>
      <c r="B78" s="8" t="e">
        <f>B73-B77</f>
        <v>#REF!</v>
      </c>
      <c r="C78" s="8"/>
    </row>
    <row r="79" spans="1:4" hidden="1" outlineLevel="1" x14ac:dyDescent="0.2">
      <c r="A79" s="11">
        <v>0</v>
      </c>
    </row>
    <row r="80" spans="1:4" hidden="1" outlineLevel="1" x14ac:dyDescent="0.2">
      <c r="A80" s="13" t="s">
        <v>98</v>
      </c>
      <c r="B80" s="8" t="e">
        <f>#REF!</f>
        <v>#REF!</v>
      </c>
      <c r="C80" s="8"/>
    </row>
    <row r="81" spans="1:3" hidden="1" outlineLevel="1" x14ac:dyDescent="0.2">
      <c r="A81" s="13" t="s">
        <v>97</v>
      </c>
      <c r="B81" s="3" t="e">
        <f t="shared" ref="B81" si="2">B75-B80</f>
        <v>#REF!</v>
      </c>
      <c r="C81" s="3"/>
    </row>
    <row r="82" spans="1:3" collapsed="1" x14ac:dyDescent="0.2"/>
    <row r="84" spans="1:3" x14ac:dyDescent="0.2">
      <c r="A84" s="13"/>
    </row>
    <row r="85" spans="1:3" x14ac:dyDescent="0.2">
      <c r="A85" s="15"/>
    </row>
  </sheetData>
  <mergeCells count="4">
    <mergeCell ref="A1:D1"/>
    <mergeCell ref="A2:D2"/>
    <mergeCell ref="A3:D3"/>
    <mergeCell ref="A4:D4"/>
  </mergeCells>
  <pageMargins left="0.2" right="0.2" top="0.74803149606299213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BS pt import 16</vt:lpstr>
      <vt:lpstr>Income Statement</vt:lpstr>
      <vt:lpstr>'BS pt import 16'!Print_Area</vt:lpstr>
      <vt:lpstr>'Income Statement'!Print_Area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</dc:creator>
  <cp:lastModifiedBy>Gabriel TICO</cp:lastModifiedBy>
  <cp:lastPrinted>2024-03-28T10:59:54Z</cp:lastPrinted>
  <dcterms:created xsi:type="dcterms:W3CDTF">2022-09-16T12:42:01Z</dcterms:created>
  <dcterms:modified xsi:type="dcterms:W3CDTF">2024-03-29T12:35:01Z</dcterms:modified>
</cp:coreProperties>
</file>